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CHEDULE\2024\APR 2024\"/>
    </mc:Choice>
  </mc:AlternateContent>
  <bookViews>
    <workbookView showHorizontalScroll="0" showVerticalScroll="0" xWindow="0" yWindow="0" windowWidth="28800" windowHeight="11400" tabRatio="748"/>
  </bookViews>
  <sheets>
    <sheet name="MENU" sheetId="1" r:id="rId1"/>
    <sheet name="AEU7-EU &amp; MED DIRECT-TCTT" sheetId="2" r:id="rId2"/>
    <sheet name="AEU6-EU DIRECT" sheetId="8" r:id="rId3"/>
    <sheet name="NORTH EUROPE via SIN" sheetId="3" r:id="rId4"/>
    <sheet name="MED-ADRIATIC SEA-BLACK SEA" sheetId="4" r:id="rId5"/>
    <sheet name="EU via ROT&amp;HAM" sheetId="5" r:id="rId6"/>
    <sheet name="MED non base port" sheetId="6" r:id="rId7"/>
    <sheet name="FEEDER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H14" i="3"/>
  <c r="D17" i="3" l="1"/>
  <c r="E17" i="3" s="1"/>
  <c r="D16" i="3"/>
  <c r="D21" i="3" s="1"/>
  <c r="D15" i="3"/>
  <c r="D20" i="3" s="1"/>
  <c r="E12" i="3"/>
  <c r="E11" i="3"/>
  <c r="E10" i="3"/>
  <c r="E15" i="3" l="1"/>
  <c r="E16" i="3"/>
  <c r="E20" i="3"/>
  <c r="D25" i="3"/>
  <c r="D26" i="3"/>
  <c r="E21" i="3"/>
  <c r="D22" i="3"/>
  <c r="E26" i="3" l="1"/>
  <c r="D31" i="3"/>
  <c r="E31" i="3" s="1"/>
  <c r="E25" i="3"/>
  <c r="D30" i="3"/>
  <c r="E30" i="3" s="1"/>
  <c r="E22" i="3"/>
  <c r="D27" i="3"/>
  <c r="E27" i="3" l="1"/>
  <c r="D32" i="3"/>
  <c r="E32" i="3" s="1"/>
  <c r="H13" i="3"/>
  <c r="H18" i="3" s="1"/>
  <c r="N22" i="4" l="1"/>
  <c r="H14" i="4" l="1"/>
  <c r="H17" i="4" l="1"/>
  <c r="H15" i="3" l="1"/>
  <c r="G12" i="8" l="1"/>
  <c r="F12" i="8"/>
  <c r="E12" i="8"/>
  <c r="D12" i="8"/>
  <c r="C13" i="8"/>
  <c r="R14" i="4"/>
  <c r="L12" i="4"/>
  <c r="X11" i="4"/>
  <c r="S9" i="4"/>
  <c r="L8" i="4"/>
  <c r="H17" i="3"/>
  <c r="H16" i="3"/>
  <c r="J16" i="3" s="1"/>
  <c r="H20" i="3"/>
  <c r="H19" i="3"/>
  <c r="H24" i="3" s="1"/>
  <c r="O13" i="3"/>
  <c r="K12" i="3"/>
  <c r="J12" i="3"/>
  <c r="I12" i="3"/>
  <c r="S11" i="3"/>
  <c r="Q11" i="3"/>
  <c r="J11" i="3"/>
  <c r="I11" i="3"/>
  <c r="R10" i="3"/>
  <c r="P10" i="3"/>
  <c r="K10" i="3"/>
  <c r="I10" i="3"/>
  <c r="K9" i="3"/>
  <c r="J9" i="3"/>
  <c r="I9" i="3"/>
  <c r="O8" i="3"/>
  <c r="N8" i="3"/>
  <c r="M8" i="3"/>
  <c r="L8" i="3"/>
  <c r="I13" i="2"/>
  <c r="I12" i="2"/>
  <c r="G12" i="2"/>
  <c r="F12" i="2"/>
  <c r="E12" i="2"/>
  <c r="D12" i="2"/>
  <c r="I24" i="3" l="1"/>
  <c r="H29" i="3"/>
  <c r="J24" i="3"/>
  <c r="K24" i="3"/>
  <c r="I17" i="3"/>
  <c r="H15" i="4"/>
  <c r="C14" i="8"/>
  <c r="G13" i="8"/>
  <c r="F13" i="8"/>
  <c r="E13" i="8"/>
  <c r="D13" i="8"/>
  <c r="J17" i="3"/>
  <c r="H22" i="3"/>
  <c r="J11" i="4"/>
  <c r="H16" i="4"/>
  <c r="J16" i="4" s="1"/>
  <c r="V11" i="4"/>
  <c r="Q9" i="4"/>
  <c r="R9" i="4"/>
  <c r="T9" i="4"/>
  <c r="P9" i="4"/>
  <c r="U9" i="4"/>
  <c r="K17" i="3"/>
  <c r="Q16" i="3"/>
  <c r="H21" i="3"/>
  <c r="H26" i="3" s="1"/>
  <c r="H31" i="3" s="1"/>
  <c r="M13" i="3"/>
  <c r="N13" i="3"/>
  <c r="O18" i="3"/>
  <c r="L13" i="3"/>
  <c r="F13" i="2"/>
  <c r="C14" i="2"/>
  <c r="C15" i="2" s="1"/>
  <c r="C15" i="8"/>
  <c r="M8" i="4"/>
  <c r="M12" i="4"/>
  <c r="S14" i="4"/>
  <c r="I12" i="4"/>
  <c r="T14" i="4"/>
  <c r="K8" i="4"/>
  <c r="W11" i="4"/>
  <c r="K12" i="4"/>
  <c r="H13" i="4"/>
  <c r="Q14" i="4"/>
  <c r="U14" i="4"/>
  <c r="H19" i="4"/>
  <c r="J8" i="4"/>
  <c r="O8" i="4"/>
  <c r="N12" i="4"/>
  <c r="P14" i="4"/>
  <c r="K19" i="3"/>
  <c r="J19" i="3"/>
  <c r="I19" i="3"/>
  <c r="R20" i="3"/>
  <c r="H25" i="3"/>
  <c r="H30" i="3" s="1"/>
  <c r="P20" i="3"/>
  <c r="K20" i="3"/>
  <c r="I20" i="3"/>
  <c r="R15" i="3"/>
  <c r="I14" i="3"/>
  <c r="I15" i="3"/>
  <c r="S16" i="3"/>
  <c r="J14" i="3"/>
  <c r="K15" i="3"/>
  <c r="I16" i="3"/>
  <c r="K14" i="3"/>
  <c r="P15" i="3"/>
  <c r="G13" i="2"/>
  <c r="D13" i="2"/>
  <c r="H13" i="2"/>
  <c r="E13" i="2"/>
  <c r="S31" i="3" l="1"/>
  <c r="J31" i="3"/>
  <c r="Q31" i="3"/>
  <c r="I31" i="3"/>
  <c r="R30" i="3"/>
  <c r="I30" i="3"/>
  <c r="K30" i="3"/>
  <c r="P30" i="3"/>
  <c r="K29" i="3"/>
  <c r="I29" i="3"/>
  <c r="J29" i="3"/>
  <c r="K22" i="3"/>
  <c r="H20" i="4"/>
  <c r="E15" i="8"/>
  <c r="D15" i="8"/>
  <c r="G15" i="8"/>
  <c r="F15" i="8"/>
  <c r="D14" i="8"/>
  <c r="G14" i="8"/>
  <c r="F14" i="8"/>
  <c r="E14" i="8"/>
  <c r="I22" i="3"/>
  <c r="H27" i="3"/>
  <c r="H32" i="3" s="1"/>
  <c r="H30" i="4" s="1"/>
  <c r="I30" i="4" s="1"/>
  <c r="F14" i="2"/>
  <c r="E15" i="2"/>
  <c r="X16" i="4"/>
  <c r="V16" i="4"/>
  <c r="D14" i="2"/>
  <c r="E14" i="2"/>
  <c r="H15" i="2"/>
  <c r="J26" i="3"/>
  <c r="J21" i="3"/>
  <c r="I21" i="3"/>
  <c r="S21" i="3"/>
  <c r="Q21" i="3"/>
  <c r="I26" i="3"/>
  <c r="G15" i="2"/>
  <c r="D15" i="2"/>
  <c r="I15" i="2"/>
  <c r="J22" i="3"/>
  <c r="Q26" i="3"/>
  <c r="H21" i="4"/>
  <c r="W16" i="4"/>
  <c r="S26" i="3"/>
  <c r="L18" i="3"/>
  <c r="H23" i="3"/>
  <c r="H28" i="3" s="1"/>
  <c r="N18" i="3"/>
  <c r="M18" i="3"/>
  <c r="I14" i="2"/>
  <c r="H14" i="2"/>
  <c r="F15" i="2"/>
  <c r="G14" i="2"/>
  <c r="C16" i="8"/>
  <c r="O13" i="4"/>
  <c r="J13" i="4"/>
  <c r="M13" i="4"/>
  <c r="L13" i="4"/>
  <c r="H18" i="4"/>
  <c r="K13" i="4"/>
  <c r="I10" i="4"/>
  <c r="N17" i="4"/>
  <c r="I17" i="4"/>
  <c r="L17" i="4"/>
  <c r="M17" i="4"/>
  <c r="H22" i="4"/>
  <c r="H27" i="4" s="1"/>
  <c r="H32" i="4" s="1"/>
  <c r="K17" i="4"/>
  <c r="T19" i="4"/>
  <c r="P19" i="4"/>
  <c r="H24" i="4"/>
  <c r="H29" i="4" s="1"/>
  <c r="S19" i="4"/>
  <c r="R19" i="4"/>
  <c r="U19" i="4"/>
  <c r="Q19" i="4"/>
  <c r="I25" i="3"/>
  <c r="R25" i="3"/>
  <c r="P25" i="3"/>
  <c r="K25" i="3"/>
  <c r="P29" i="4" l="1"/>
  <c r="Q29" i="4"/>
  <c r="T29" i="4"/>
  <c r="S29" i="4"/>
  <c r="R29" i="4"/>
  <c r="U29" i="4"/>
  <c r="N32" i="4"/>
  <c r="I32" i="4"/>
  <c r="M32" i="4"/>
  <c r="L32" i="4"/>
  <c r="K32" i="4"/>
  <c r="K32" i="3"/>
  <c r="I32" i="3"/>
  <c r="J32" i="3"/>
  <c r="O28" i="3"/>
  <c r="N28" i="3"/>
  <c r="L28" i="3"/>
  <c r="M28" i="3"/>
  <c r="H25" i="4"/>
  <c r="I27" i="3"/>
  <c r="K27" i="3"/>
  <c r="J27" i="3"/>
  <c r="F16" i="8"/>
  <c r="E16" i="8"/>
  <c r="D16" i="8"/>
  <c r="G16" i="8"/>
  <c r="H26" i="4"/>
  <c r="H31" i="4" s="1"/>
  <c r="V21" i="4"/>
  <c r="X21" i="4"/>
  <c r="J21" i="4"/>
  <c r="W21" i="4"/>
  <c r="M23" i="3"/>
  <c r="N23" i="3"/>
  <c r="L23" i="3"/>
  <c r="O23" i="3"/>
  <c r="I15" i="4"/>
  <c r="R24" i="4"/>
  <c r="T24" i="4"/>
  <c r="S24" i="4"/>
  <c r="U24" i="4"/>
  <c r="Q24" i="4"/>
  <c r="P24" i="4"/>
  <c r="L22" i="4"/>
  <c r="I22" i="4"/>
  <c r="K22" i="4"/>
  <c r="M22" i="4"/>
  <c r="L18" i="4"/>
  <c r="O18" i="4"/>
  <c r="H23" i="4"/>
  <c r="H28" i="4" s="1"/>
  <c r="K18" i="4"/>
  <c r="J18" i="4"/>
  <c r="M18" i="4"/>
  <c r="X31" i="4" l="1"/>
  <c r="J31" i="4"/>
  <c r="V31" i="4"/>
  <c r="W31" i="4"/>
  <c r="J28" i="4"/>
  <c r="K28" i="4"/>
  <c r="O28" i="4"/>
  <c r="M28" i="4"/>
  <c r="L28" i="4"/>
  <c r="X26" i="4"/>
  <c r="V26" i="4"/>
  <c r="W26" i="4"/>
  <c r="J26" i="4"/>
  <c r="N27" i="4"/>
  <c r="I27" i="4"/>
  <c r="M27" i="4"/>
  <c r="L27" i="4"/>
  <c r="K27" i="4"/>
  <c r="O23" i="4"/>
  <c r="J23" i="4"/>
  <c r="L23" i="4"/>
  <c r="M23" i="4"/>
  <c r="K23" i="4"/>
  <c r="I20" i="4"/>
  <c r="I25" i="4" l="1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<sst xmlns="http://schemas.openxmlformats.org/spreadsheetml/2006/main" count="1845" uniqueCount="481">
  <si>
    <t>COSCO SHIPPING LINES (VIETNAM)</t>
  </si>
  <si>
    <t>EUROPE SERVICE</t>
  </si>
  <si>
    <t>CLICK HERE</t>
  </si>
  <si>
    <t>EU &amp; MED DIRECT-TCTT (PIRAEUS, HAMBURG, ROTTERDAM, ZEEBRUGGE,FELIXSTOWE)</t>
  </si>
  <si>
    <t>NORTH EUROPE VIA SIN ( FELIXSTOWE, HAMBURG , ROTTERDAM, ANTWERP, SOUTHAMPTON, DUNKIRK, GDANSK, ALGECIRAS/ Wilhelmshaven)</t>
  </si>
  <si>
    <t>EUROPE via ROTTERDAM &amp; HAMBURG</t>
  </si>
  <si>
    <t>MEDITERRANEAN + ADRIATIC SEA + BLACK SEA SERVICE</t>
  </si>
  <si>
    <t>MED + ADRIATIC SEA + BLACK SEA SERVICE (PIRAEUS, GENOA, FOS, MALTA, LA SPEZIA, BARCELONA,VALENCIA, PORT SAID, BEIRUT,EVYAP,CONSTANZA, ODESSA, VENICE, KOPER, TRIESTE,...)</t>
  </si>
  <si>
    <t>MED NON BASE PORTS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</si>
  <si>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</si>
  <si>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 xml:space="preserve">TEL : 84.8.38290000        FAX : 84.8. 39307268 </t>
  </si>
  <si>
    <t>WEBSITE: WWW.COSCON.COM</t>
  </si>
  <si>
    <t xml:space="preserve"> COSCO SHIPPING LINES (VIETNAM)</t>
  </si>
  <si>
    <t>AEU7 - EU &amp; MED DIRECT CAIMEP (Gemalink)</t>
  </si>
  <si>
    <t>EVERY THU</t>
  </si>
  <si>
    <t>BACK TO MENU</t>
  </si>
  <si>
    <t>VESSEL NAME</t>
  </si>
  <si>
    <t xml:space="preserve">VOYAGE 
NUMBER </t>
  </si>
  <si>
    <t>ETD (THU)</t>
  </si>
  <si>
    <t>ETA</t>
  </si>
  <si>
    <t>CAIMEP (GML)</t>
  </si>
  <si>
    <t>PIRAEUS
(17days) PIR01</t>
  </si>
  <si>
    <t>HAMBURG
(26days) 
HAM01</t>
  </si>
  <si>
    <t>ROTTERDAM
(29days) RTM06</t>
  </si>
  <si>
    <t>ZEEBRUGGE
(31days) 
ZEE03</t>
  </si>
  <si>
    <t>FELIXSTOWE
(32days) FXT02</t>
  </si>
  <si>
    <t>Remarks for closing time: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</si>
  <si>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</si>
  <si>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</si>
  <si>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</si>
  <si>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</si>
  <si>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</si>
  <si>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t xml:space="preserve">NORTH EUROPE SERVICE  </t>
  </si>
  <si>
    <t>FEEDER
(VTS - VSX - IHX)</t>
  </si>
  <si>
    <t>ETD</t>
  </si>
  <si>
    <t>INTENDED CONNECTING VESSEL</t>
  </si>
  <si>
    <t>ETA
SIN</t>
  </si>
  <si>
    <t>ETA POD</t>
  </si>
  <si>
    <t>POL</t>
  </si>
  <si>
    <t>CAT LAI</t>
  </si>
  <si>
    <t>SIN (2 days)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</si>
  <si>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</si>
  <si>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</si>
  <si>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</si>
  <si>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</si>
  <si>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</si>
  <si>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</si>
  <si>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</si>
  <si>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</si>
  <si>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</si>
  <si>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</si>
  <si>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</si>
  <si>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</si>
  <si>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</si>
  <si>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</si>
  <si>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</si>
  <si>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</si>
  <si>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</si>
  <si>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</si>
  <si>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</si>
  <si>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</si>
  <si>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</si>
  <si>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t>10:00 AM SUN in CAT LAI</t>
  </si>
  <si>
    <t>07:00 AM SUN in CAT LAI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</si>
  <si>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</si>
  <si>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</si>
  <si>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MEDITERRANEAN + ADRIATIC SEA + BLACK SEA</t>
  </si>
  <si>
    <t>PIRAEUS</t>
  </si>
  <si>
    <t>GENOA</t>
  </si>
  <si>
    <t>FOS</t>
  </si>
  <si>
    <t>VALENCIA</t>
  </si>
  <si>
    <t>LA SPEZIA</t>
  </si>
  <si>
    <t>BARCELONA</t>
  </si>
  <si>
    <t>PORT SAID (W)</t>
  </si>
  <si>
    <t>BEIRUT</t>
  </si>
  <si>
    <t>CONSTANZA</t>
  </si>
  <si>
    <t>ODESSA</t>
  </si>
  <si>
    <t>KOPER</t>
  </si>
  <si>
    <t>TRIESTE</t>
  </si>
  <si>
    <t>RIJEKA</t>
  </si>
  <si>
    <t>VENICE</t>
  </si>
  <si>
    <t>AEM2</t>
  </si>
  <si>
    <t>AEM3</t>
  </si>
  <si>
    <t>AEM6</t>
  </si>
  <si>
    <t>AEM1</t>
  </si>
  <si>
    <t>Non-Direct calling ports in Europe</t>
    <phoneticPr fontId="0" type="noConversion"/>
  </si>
  <si>
    <t>WEST BOUND Arbitraries ex Far East via EU basic ports</t>
  </si>
  <si>
    <t>All in US$</t>
  </si>
  <si>
    <t>transhipment ports</t>
  </si>
  <si>
    <t>Destination :</t>
  </si>
  <si>
    <t>AEU1</t>
    <phoneticPr fontId="0" type="noConversion"/>
  </si>
  <si>
    <t>AEU2</t>
    <phoneticPr fontId="0" type="noConversion"/>
  </si>
  <si>
    <t>AEU3</t>
    <phoneticPr fontId="0" type="noConversion"/>
  </si>
  <si>
    <t>AEU5</t>
    <phoneticPr fontId="0" type="noConversion"/>
  </si>
  <si>
    <t>AEU6</t>
    <phoneticPr fontId="0" type="noConversion"/>
  </si>
  <si>
    <t>AEU7</t>
    <phoneticPr fontId="0" type="noConversion"/>
  </si>
  <si>
    <t>AEU9</t>
    <phoneticPr fontId="0" type="noConversion"/>
  </si>
  <si>
    <t>EPIC1</t>
    <phoneticPr fontId="0" type="noConversion"/>
  </si>
  <si>
    <t>EPIC2</t>
    <phoneticPr fontId="0" type="noConversion"/>
  </si>
  <si>
    <t>EPIC3(IEX)</t>
    <phoneticPr fontId="0" type="noConversion"/>
  </si>
  <si>
    <t>CY at</t>
  </si>
  <si>
    <t>GERMANY</t>
  </si>
  <si>
    <t>Via Rotterdam</t>
    <phoneticPr fontId="0" type="noConversion"/>
  </si>
  <si>
    <t>via Hamburg</t>
  </si>
  <si>
    <t>Bremerhaven</t>
    <phoneticPr fontId="0" type="noConversion"/>
  </si>
  <si>
    <t>via Wilhelmshaven</t>
    <phoneticPr fontId="0" type="noConversion"/>
  </si>
  <si>
    <t>Bremen</t>
    <phoneticPr fontId="0" type="noConversion"/>
  </si>
  <si>
    <t>via Rotterdam</t>
  </si>
  <si>
    <t>Duisburg</t>
    <phoneticPr fontId="0" type="noConversion"/>
  </si>
  <si>
    <t>via Zeebrugge</t>
    <phoneticPr fontId="0" type="noConversion"/>
  </si>
  <si>
    <t>Neuss CY upto 16.5t to gross by rail</t>
    <phoneticPr fontId="0" type="noConversion"/>
  </si>
  <si>
    <t>Neuss CY 20t upto 32t to gross by rail</t>
    <phoneticPr fontId="0" type="noConversion"/>
  </si>
  <si>
    <t>NETHERLAND</t>
    <phoneticPr fontId="0" type="noConversion"/>
  </si>
  <si>
    <t>Moerdijk</t>
    <phoneticPr fontId="0" type="noConversion"/>
  </si>
  <si>
    <t>Venlo CY</t>
    <phoneticPr fontId="0" type="noConversion"/>
  </si>
  <si>
    <t xml:space="preserve">Amsterdam CY </t>
    <phoneticPr fontId="0" type="noConversion"/>
  </si>
  <si>
    <t>DENMARK</t>
    <phoneticPr fontId="0" type="noConversion"/>
  </si>
  <si>
    <t xml:space="preserve">via Hamburg </t>
  </si>
  <si>
    <t xml:space="preserve">via Hamburg </t>
    <phoneticPr fontId="0" type="noConversion"/>
  </si>
  <si>
    <t>no standard service*</t>
    <phoneticPr fontId="0" type="noConversion"/>
  </si>
  <si>
    <t>via Hamburg</t>
    <phoneticPr fontId="0" type="noConversion"/>
  </si>
  <si>
    <t>Copenhagen</t>
    <phoneticPr fontId="0" type="noConversion"/>
  </si>
  <si>
    <t>Aarhus</t>
    <phoneticPr fontId="0" type="noConversion"/>
  </si>
  <si>
    <t>Fredericia</t>
    <phoneticPr fontId="0" type="noConversion"/>
  </si>
  <si>
    <t>Kalundborg</t>
    <phoneticPr fontId="0" type="noConversion"/>
  </si>
  <si>
    <t>Copenhagen 20‘ gross weight&gt;20 ton</t>
    <phoneticPr fontId="0" type="noConversion"/>
  </si>
  <si>
    <t>Aarhus 20‘ gross weight&gt;20 ton</t>
    <phoneticPr fontId="0" type="noConversion"/>
  </si>
  <si>
    <t>Fredericia 20‘ gross weight&gt;20 ton</t>
    <phoneticPr fontId="0" type="noConversion"/>
  </si>
  <si>
    <t>Kalundborg 20‘ gross weight&gt;20 ton</t>
    <phoneticPr fontId="0" type="noConversion"/>
  </si>
  <si>
    <t>SWEDEN</t>
  </si>
  <si>
    <t>Stockholm</t>
    <phoneticPr fontId="0" type="noConversion"/>
  </si>
  <si>
    <t xml:space="preserve">Soedertaelje </t>
    <phoneticPr fontId="0" type="noConversion"/>
  </si>
  <si>
    <t>Gefle</t>
    <phoneticPr fontId="0" type="noConversion"/>
  </si>
  <si>
    <t>Ahus</t>
    <phoneticPr fontId="0" type="noConversion"/>
  </si>
  <si>
    <t>no standard service**</t>
    <phoneticPr fontId="0" type="noConversion"/>
  </si>
  <si>
    <t>Norrköping</t>
    <phoneticPr fontId="0" type="noConversion"/>
  </si>
  <si>
    <t>NORWAY</t>
  </si>
  <si>
    <t>Moss</t>
    <phoneticPr fontId="0" type="noConversion"/>
  </si>
  <si>
    <t>via Rotterdam</t>
    <phoneticPr fontId="0" type="noConversion"/>
  </si>
  <si>
    <t>Kristiansand</t>
    <phoneticPr fontId="0" type="noConversion"/>
  </si>
  <si>
    <t>Fredrikstad</t>
    <phoneticPr fontId="0" type="noConversion"/>
  </si>
  <si>
    <t>Larvik</t>
    <phoneticPr fontId="0" type="noConversion"/>
  </si>
  <si>
    <t>Brevik</t>
    <phoneticPr fontId="0" type="noConversion"/>
  </si>
  <si>
    <t>Tananger</t>
    <phoneticPr fontId="0" type="noConversion"/>
  </si>
  <si>
    <t>Haugesund</t>
    <phoneticPr fontId="0" type="noConversion"/>
  </si>
  <si>
    <t>Bergen</t>
    <phoneticPr fontId="0" type="noConversion"/>
  </si>
  <si>
    <t>Orkanger</t>
    <phoneticPr fontId="0" type="noConversion"/>
  </si>
  <si>
    <t>Aalesund</t>
    <phoneticPr fontId="0" type="noConversion"/>
  </si>
  <si>
    <t>Floroe</t>
    <phoneticPr fontId="0" type="noConversion"/>
  </si>
  <si>
    <t>Maaloey</t>
    <phoneticPr fontId="0" type="noConversion"/>
  </si>
  <si>
    <t>Gjemnes/Hoegset</t>
    <phoneticPr fontId="0" type="noConversion"/>
  </si>
  <si>
    <t>FINLAND</t>
  </si>
  <si>
    <t>Rauma</t>
    <phoneticPr fontId="0" type="noConversion"/>
  </si>
  <si>
    <t>Oulu</t>
    <phoneticPr fontId="0" type="noConversion"/>
  </si>
  <si>
    <t>Kemi</t>
    <phoneticPr fontId="0" type="noConversion"/>
  </si>
  <si>
    <t>POLAND</t>
  </si>
  <si>
    <t>Szczecin</t>
    <phoneticPr fontId="0" type="noConversion"/>
  </si>
  <si>
    <t>Via Gdansk</t>
    <phoneticPr fontId="0" type="noConversion"/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</si>
  <si>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</si>
  <si>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</si>
  <si>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</si>
  <si>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</si>
  <si>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</si>
  <si>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ESTONIA</t>
    <phoneticPr fontId="0" type="noConversion"/>
  </si>
  <si>
    <t xml:space="preserve">via Rotterdam </t>
    <phoneticPr fontId="0" type="noConversion"/>
  </si>
  <si>
    <t>Muuga(Tallin)</t>
    <phoneticPr fontId="0" type="noConversion"/>
  </si>
  <si>
    <t>Muuga(Tallin) 20‘ gross weight&gt;20 ton</t>
    <phoneticPr fontId="0" type="noConversion"/>
  </si>
  <si>
    <t>RUSSIA</t>
  </si>
  <si>
    <t>Ust-Luga</t>
    <phoneticPr fontId="0" type="noConversion"/>
  </si>
  <si>
    <t>IRELAND</t>
    <phoneticPr fontId="0" type="noConversion"/>
  </si>
  <si>
    <t>Via Southampton</t>
    <phoneticPr fontId="0" type="noConversion"/>
  </si>
  <si>
    <t>Cork</t>
    <phoneticPr fontId="0" type="noConversion"/>
  </si>
  <si>
    <t>UK</t>
    <phoneticPr fontId="0" type="noConversion"/>
  </si>
  <si>
    <t>via Le Havre</t>
    <phoneticPr fontId="0" type="noConversion"/>
  </si>
  <si>
    <t>Belfast</t>
    <phoneticPr fontId="0" type="noConversion"/>
  </si>
  <si>
    <t>via Felixstowe</t>
    <phoneticPr fontId="0" type="noConversion"/>
  </si>
  <si>
    <t>Via Rotterdam</t>
  </si>
  <si>
    <t>via Antwerp</t>
    <phoneticPr fontId="0" type="noConversion"/>
  </si>
  <si>
    <t>Grangemouth CY</t>
    <phoneticPr fontId="0" type="noConversion"/>
  </si>
  <si>
    <t>Immingham CY</t>
    <phoneticPr fontId="0" type="noConversion"/>
  </si>
  <si>
    <t>South Shields</t>
  </si>
  <si>
    <t>PORTUGAL</t>
  </si>
  <si>
    <t xml:space="preserve">via Tangier
</t>
    <phoneticPr fontId="0" type="noConversion"/>
  </si>
  <si>
    <t>Leixoes</t>
    <phoneticPr fontId="0" type="noConversion"/>
  </si>
  <si>
    <t>Via Algeciras</t>
  </si>
  <si>
    <t>Lisbon</t>
    <phoneticPr fontId="0" type="noConversion"/>
  </si>
  <si>
    <t>Via Algeciras</t>
    <phoneticPr fontId="0" type="noConversion"/>
  </si>
  <si>
    <t>Lisbon</t>
  </si>
  <si>
    <t>SPAIN</t>
    <phoneticPr fontId="0" type="noConversion"/>
  </si>
  <si>
    <t>Via Zeebrugge</t>
    <phoneticPr fontId="0" type="noConversion"/>
  </si>
  <si>
    <t>Bilbao</t>
    <phoneticPr fontId="0" type="noConversion"/>
  </si>
  <si>
    <t>Vigo</t>
    <phoneticPr fontId="0" type="noConversion"/>
  </si>
  <si>
    <t>Gijon</t>
    <phoneticPr fontId="0" type="noConversion"/>
  </si>
  <si>
    <r>
      <t>ICELAND</t>
    </r>
    <r>
      <rPr>
        <sz val="11"/>
        <rFont val="Arial"/>
        <family val="2"/>
      </rPr>
      <t xml:space="preserve"> </t>
    </r>
  </si>
  <si>
    <t>Reykjavik</t>
    <phoneticPr fontId="0" type="noConversion"/>
  </si>
  <si>
    <t>SWITZERLAND by barge</t>
  </si>
  <si>
    <t>Basel CY</t>
    <phoneticPr fontId="0" type="noConversion"/>
  </si>
  <si>
    <t>Via Antwerp</t>
  </si>
  <si>
    <t>Via Zeebrugge</t>
  </si>
  <si>
    <t>Dublin</t>
    <phoneticPr fontId="0" type="noConversion"/>
  </si>
  <si>
    <t>Oslo</t>
    <phoneticPr fontId="0" type="noConversion"/>
  </si>
  <si>
    <t>Gothenburg</t>
    <phoneticPr fontId="0" type="noConversion"/>
  </si>
  <si>
    <t>Helsingborg</t>
    <phoneticPr fontId="0" type="noConversion"/>
  </si>
  <si>
    <t>via Gdansk</t>
    <phoneticPr fontId="0" type="noConversion"/>
  </si>
  <si>
    <t>Kotka</t>
    <phoneticPr fontId="0" type="noConversion"/>
  </si>
  <si>
    <t>Gdynia(GDY01 only)</t>
    <phoneticPr fontId="0" type="noConversion"/>
  </si>
  <si>
    <t>Klaipeda</t>
    <phoneticPr fontId="0" type="noConversion"/>
  </si>
  <si>
    <t>Antwerp</t>
    <phoneticPr fontId="0" type="noConversion"/>
  </si>
  <si>
    <t>Southampton</t>
    <phoneticPr fontId="0" type="noConversion"/>
  </si>
  <si>
    <t>ST Petersburg BRONKA LED41</t>
    <phoneticPr fontId="0" type="noConversion"/>
  </si>
  <si>
    <t>Korea Via SOU</t>
    <phoneticPr fontId="0" type="noConversion"/>
  </si>
  <si>
    <t>ST Petersburg  FCT LED01</t>
    <phoneticPr fontId="0" type="noConversion"/>
  </si>
  <si>
    <t>ST Petersburg CTSP LED08</t>
    <phoneticPr fontId="0" type="noConversion"/>
  </si>
  <si>
    <t>ST Petersburg CFP LED40</t>
    <phoneticPr fontId="0" type="noConversion"/>
  </si>
  <si>
    <t>Kaliningrad  KGD02</t>
    <phoneticPr fontId="0" type="noConversion"/>
  </si>
  <si>
    <t>Helsinki</t>
    <phoneticPr fontId="0" type="noConversion"/>
  </si>
  <si>
    <t>Riga</t>
    <phoneticPr fontId="0" type="noConversion"/>
  </si>
  <si>
    <t>non hazardous</t>
  </si>
  <si>
    <t>GEM</t>
  </si>
  <si>
    <t>GEM2</t>
  </si>
  <si>
    <t>IMEX</t>
  </si>
  <si>
    <t>AEU6</t>
    <phoneticPr fontId="0" type="noConversion"/>
  </si>
  <si>
    <t>AEU7</t>
  </si>
  <si>
    <t>COUNTRY</t>
  </si>
  <si>
    <t>PORT</t>
  </si>
  <si>
    <t>TERM</t>
  </si>
  <si>
    <t>T/S TERMINAL</t>
  </si>
  <si>
    <t>Piraeus</t>
    <phoneticPr fontId="0" type="noConversion"/>
  </si>
  <si>
    <t>Piraeus</t>
  </si>
  <si>
    <t>Algeria</t>
  </si>
  <si>
    <t>Alger</t>
    <phoneticPr fontId="0" type="noConversion"/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</si>
  <si>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</si>
  <si>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</si>
  <si>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</si>
  <si>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</si>
  <si>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</si>
  <si>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</si>
  <si>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</si>
  <si>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</si>
  <si>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</si>
  <si>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</si>
  <si>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PIR01</t>
    <phoneticPr fontId="0" type="noConversion"/>
  </si>
  <si>
    <t>Khoms</t>
  </si>
  <si>
    <t>Benghazi</t>
  </si>
  <si>
    <t>Tripoli</t>
  </si>
  <si>
    <t>Bulgaria</t>
  </si>
  <si>
    <t>Varna</t>
  </si>
  <si>
    <t>Malta</t>
  </si>
  <si>
    <t>Malta</t>
    <phoneticPr fontId="0" type="noConversion"/>
  </si>
  <si>
    <t>Port Said</t>
  </si>
  <si>
    <t>Egypt</t>
  </si>
  <si>
    <t>Damietta</t>
  </si>
  <si>
    <t>MLT01</t>
  </si>
  <si>
    <t>Port Said (West)</t>
    <phoneticPr fontId="0" type="noConversion"/>
  </si>
  <si>
    <t>Port Said (East)</t>
    <phoneticPr fontId="0" type="noConversion"/>
  </si>
  <si>
    <t>CY-FO</t>
    <phoneticPr fontId="0" type="noConversion"/>
  </si>
  <si>
    <t>PSD01</t>
    <phoneticPr fontId="0" type="noConversion"/>
  </si>
  <si>
    <t>Alexandria ( Old Port)</t>
  </si>
  <si>
    <t>PSD01/02</t>
  </si>
  <si>
    <t>Greece</t>
  </si>
  <si>
    <t>Thessaloniki</t>
  </si>
  <si>
    <t>La Spezia</t>
  </si>
  <si>
    <t>Italy</t>
  </si>
  <si>
    <t>Milan(by rail)</t>
  </si>
  <si>
    <t>CY-CY</t>
  </si>
  <si>
    <t>SPE01</t>
  </si>
  <si>
    <t>Rubiera(by rail)</t>
    <phoneticPr fontId="0" type="noConversion"/>
  </si>
  <si>
    <t>SPE01</t>
    <phoneticPr fontId="0" type="noConversion"/>
  </si>
  <si>
    <t>Padova(by rail)</t>
    <phoneticPr fontId="0" type="noConversion"/>
  </si>
  <si>
    <t>Bologna(by rail)</t>
    <phoneticPr fontId="0" type="noConversion"/>
  </si>
  <si>
    <t>Genoa</t>
    <phoneticPr fontId="0" type="noConversion"/>
  </si>
  <si>
    <t>Livorno</t>
    <phoneticPr fontId="0" type="noConversion"/>
  </si>
  <si>
    <t>GEO01/04</t>
    <phoneticPr fontId="0" type="noConversion"/>
  </si>
  <si>
    <t>Naples</t>
  </si>
  <si>
    <t>Ancona</t>
  </si>
  <si>
    <t>Venice</t>
  </si>
  <si>
    <t>Ravenna</t>
  </si>
  <si>
    <t xml:space="preserve">Vado Ligure </t>
    <phoneticPr fontId="0" type="noConversion"/>
  </si>
  <si>
    <t>Bari</t>
    <phoneticPr fontId="0" type="noConversion"/>
  </si>
  <si>
    <t>CY-CY</t>
    <phoneticPr fontId="0" type="noConversion"/>
  </si>
  <si>
    <t>Salerno</t>
    <phoneticPr fontId="0" type="noConversion"/>
  </si>
  <si>
    <t>PIR01</t>
    <phoneticPr fontId="0" type="noConversion"/>
  </si>
  <si>
    <t>Catania</t>
  </si>
  <si>
    <t>GEO01</t>
    <phoneticPr fontId="0" type="noConversion"/>
  </si>
  <si>
    <t>Albania</t>
    <phoneticPr fontId="0" type="noConversion"/>
  </si>
  <si>
    <t>Durres</t>
    <phoneticPr fontId="0" type="noConversion"/>
  </si>
  <si>
    <t>Barcelona</t>
  </si>
  <si>
    <t>Mauritania</t>
    <phoneticPr fontId="0" type="noConversion"/>
  </si>
  <si>
    <t>Nouadhibou</t>
  </si>
  <si>
    <t>VLC01</t>
    <phoneticPr fontId="0" type="noConversion"/>
  </si>
  <si>
    <t>Nouakchott</t>
  </si>
  <si>
    <t>Morocco</t>
  </si>
  <si>
    <t>Casablanca</t>
  </si>
  <si>
    <t>Tangier</t>
    <phoneticPr fontId="0" type="noConversion"/>
  </si>
  <si>
    <t>ALG03</t>
  </si>
  <si>
    <t>Agadir</t>
  </si>
  <si>
    <t>Russia</t>
  </si>
  <si>
    <t>Novorossiysk</t>
  </si>
  <si>
    <t>Spain</t>
  </si>
  <si>
    <t>Fuerteventura</t>
    <phoneticPr fontId="0" type="noConversion"/>
  </si>
  <si>
    <t>VLC01</t>
  </si>
  <si>
    <t>Barcelona</t>
    <phoneticPr fontId="0" type="noConversion"/>
  </si>
  <si>
    <t>Santa Cruz De Tenerife</t>
  </si>
  <si>
    <t>VLC01/BCN01</t>
    <phoneticPr fontId="0" type="noConversion"/>
  </si>
  <si>
    <t>Arrecife</t>
    <phoneticPr fontId="0" type="noConversion"/>
  </si>
  <si>
    <t>Algecirus</t>
  </si>
  <si>
    <t>Marin</t>
  </si>
  <si>
    <t>Las Palmas</t>
  </si>
  <si>
    <t>MADRID CY/CY ( by rail )</t>
  </si>
  <si>
    <t>VLC01/02</t>
  </si>
  <si>
    <t>ZARAGOZA CY/CY (by rail )</t>
  </si>
  <si>
    <t>BCN01</t>
  </si>
  <si>
    <t>Vigo</t>
  </si>
  <si>
    <t>ALG03/04</t>
  </si>
  <si>
    <t>MELILLA</t>
  </si>
  <si>
    <t>Portugal</t>
    <phoneticPr fontId="0" type="noConversion"/>
  </si>
  <si>
    <t>Leixoes</t>
    <phoneticPr fontId="0" type="noConversion"/>
  </si>
  <si>
    <t>ALG03</t>
    <phoneticPr fontId="0" type="noConversion"/>
  </si>
  <si>
    <t>Lisbon</t>
    <phoneticPr fontId="0" type="noConversion"/>
  </si>
  <si>
    <t>Syrian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</si>
  <si>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</si>
  <si>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</si>
  <si>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</si>
  <si>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</si>
  <si>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</si>
  <si>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</si>
  <si>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</si>
  <si>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</si>
  <si>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</si>
  <si>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Georgia</t>
  </si>
  <si>
    <t>Poti</t>
  </si>
  <si>
    <t>IST04</t>
  </si>
  <si>
    <t>Cyprus</t>
  </si>
  <si>
    <t>Limassol</t>
  </si>
  <si>
    <t>Constantza</t>
    <phoneticPr fontId="0" type="noConversion"/>
  </si>
  <si>
    <t>Moldova</t>
    <phoneticPr fontId="0" type="noConversion"/>
  </si>
  <si>
    <t>Giurgiulesti</t>
    <phoneticPr fontId="0" type="noConversion"/>
  </si>
  <si>
    <t>CND03</t>
  </si>
  <si>
    <t>Constantza</t>
  </si>
  <si>
    <t>Romania</t>
    <phoneticPr fontId="0" type="noConversion"/>
  </si>
  <si>
    <t>Bucharest</t>
    <phoneticPr fontId="0" type="noConversion"/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</si>
  <si>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</si>
  <si>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</si>
  <si>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</si>
  <si>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</si>
  <si>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</si>
  <si>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</si>
  <si>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</si>
  <si>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</si>
  <si>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</si>
  <si>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</si>
  <si>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</si>
  <si>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</si>
  <si>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</si>
  <si>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</si>
  <si>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</si>
  <si>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</si>
  <si>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</si>
  <si>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t xml:space="preserve">ANR07/Antwerp - ZEE03/Zeebrugge- DUB04/Dublin - ANR07/Antwerp  </t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</si>
  <si>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</si>
  <si>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</si>
  <si>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</si>
  <si>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</si>
  <si>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</si>
  <si>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</si>
  <si>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t xml:space="preserve">AEM </t>
  </si>
  <si>
    <t xml:space="preserve">AGT </t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</si>
  <si>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</si>
  <si>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</si>
  <si>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</si>
  <si>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</si>
  <si>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</si>
  <si>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</si>
  <si>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</si>
  <si>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</si>
  <si>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</si>
  <si>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</si>
  <si>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</si>
  <si>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</si>
  <si>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</si>
  <si>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</si>
  <si>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</si>
  <si>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</si>
  <si>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</si>
  <si>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</si>
  <si>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</si>
  <si>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</si>
  <si>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</si>
  <si>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</si>
  <si>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ADDRESS : SU17 TOWER - 05 HO BIEU CHANH STREET, 11 WARD, PHU NHUAN DISTRICT, HO CHI MINH CITY, VIETNAM</t>
  </si>
  <si>
    <t>AEU6-DIRECT EU (Gemalink)</t>
  </si>
  <si>
    <t xml:space="preserve">ROT </t>
  </si>
  <si>
    <t>(25 days)</t>
  </si>
  <si>
    <t>SOU</t>
  </si>
  <si>
    <t>(28 days)</t>
  </si>
  <si>
    <t>ANR</t>
  </si>
  <si>
    <t>(33 days)</t>
  </si>
  <si>
    <t>LEH</t>
  </si>
  <si>
    <t>(36 days)</t>
  </si>
  <si>
    <t>ETD TUE</t>
  </si>
  <si>
    <t>EVERY TUE</t>
  </si>
  <si>
    <r>
      <rPr>
        <b/>
        <sz val="12"/>
        <color rgb="FFFF0000"/>
        <rFont val="Arial"/>
        <family val="2"/>
      </rPr>
      <t>05:00 MON</t>
    </r>
    <r>
      <rPr>
        <b/>
        <sz val="12"/>
        <color rgb="FF0000FF"/>
        <rFont val="Arial"/>
        <family val="2"/>
      </rPr>
      <t xml:space="preserve"> at GML</t>
    </r>
  </si>
  <si>
    <r>
      <rPr>
        <b/>
        <sz val="12"/>
        <color rgb="FFFF0000"/>
        <rFont val="Arial"/>
        <family val="2"/>
      </rPr>
      <t>07:00 SUN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</si>
  <si>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t xml:space="preserve">SI/VGM CUT OFF </t>
    </r>
    <r>
      <rPr>
        <b/>
        <sz val="12"/>
        <color rgb="FFFF0000"/>
        <rFont val="Arial"/>
        <family val="2"/>
      </rPr>
      <t>10:00 FRI</t>
    </r>
  </si>
  <si>
    <t>EU DIRECT (ROTTERDAM, SOUTHAMPTON, ANTWERP, LE HAVRE)</t>
  </si>
  <si>
    <t>MON</t>
  </si>
  <si>
    <t>VALENCIA
(36days) VLC01</t>
  </si>
  <si>
    <t>EVYAP 
(IZMIT)</t>
  </si>
  <si>
    <t>ISTANBUL 
(Kumport)</t>
  </si>
  <si>
    <t>MALTA (CY-FO)</t>
  </si>
  <si>
    <t>SUN</t>
  </si>
  <si>
    <t>028W</t>
  </si>
  <si>
    <t>019W</t>
  </si>
  <si>
    <t>AN HAI</t>
  </si>
  <si>
    <t>003W</t>
  </si>
  <si>
    <t>OOCL PIRAEUS</t>
  </si>
  <si>
    <t>004W</t>
  </si>
  <si>
    <t>EVER GLOBE</t>
  </si>
  <si>
    <t>013W</t>
  </si>
  <si>
    <t>014W</t>
  </si>
  <si>
    <t>CMA CGM CHAMPS ELYSEES</t>
  </si>
  <si>
    <t>037W</t>
  </si>
  <si>
    <t>CMA CGM VASCO DE GAMA</t>
  </si>
  <si>
    <t>COSCO SHIPPING GEMINI</t>
  </si>
  <si>
    <t>COSCO SHIPPING LEO</t>
  </si>
  <si>
    <t>036W</t>
  </si>
  <si>
    <t>COSCO SHIPPING HIMALAYAS</t>
  </si>
  <si>
    <t>040W</t>
  </si>
  <si>
    <t>CMA CGM APOLLON</t>
  </si>
  <si>
    <t>010W</t>
  </si>
  <si>
    <t>EA CENTAURUS</t>
  </si>
  <si>
    <t>120S</t>
  </si>
  <si>
    <t>012S</t>
  </si>
  <si>
    <t>255S</t>
  </si>
  <si>
    <t>163S</t>
  </si>
  <si>
    <t>121S</t>
  </si>
  <si>
    <t>013S</t>
  </si>
  <si>
    <t>256S</t>
  </si>
  <si>
    <t>164S</t>
  </si>
  <si>
    <t>122S</t>
  </si>
  <si>
    <t>014S</t>
  </si>
  <si>
    <t>05 Apr</t>
  </si>
  <si>
    <t>OOCL GERMANY</t>
  </si>
  <si>
    <t>034W</t>
  </si>
  <si>
    <t>OOCL SPAIN</t>
  </si>
  <si>
    <t>005W</t>
  </si>
  <si>
    <t>OOCL UNITED KINGDOM</t>
  </si>
  <si>
    <t>029W</t>
  </si>
  <si>
    <t>EVER GENTLE</t>
  </si>
  <si>
    <t>023W</t>
  </si>
  <si>
    <t>EVER GIFTED</t>
  </si>
  <si>
    <t>022W</t>
  </si>
  <si>
    <t>CMA CGM JEAN MERMOZ</t>
  </si>
  <si>
    <t>CMA CGM RIVOLI</t>
  </si>
  <si>
    <t>CMA CGM CONCORDE</t>
  </si>
  <si>
    <t>012W</t>
  </si>
  <si>
    <t>CMA CGM GEORG FORSTER</t>
  </si>
  <si>
    <t>038W</t>
  </si>
  <si>
    <t>CMA CGM ZHENG HE</t>
  </si>
  <si>
    <t>APL SINGAPURA</t>
  </si>
  <si>
    <t>APL CHANGI</t>
  </si>
  <si>
    <t>COSCO SHIPPING SCORPIO</t>
  </si>
  <si>
    <t>026W</t>
  </si>
  <si>
    <t>COSCO SHIPPING SAGITTARIUS</t>
  </si>
  <si>
    <t>COSCO SHIPPING PISCES</t>
  </si>
  <si>
    <t>025W</t>
  </si>
  <si>
    <t>CMA CGM AMERIGO VESPUCCI</t>
  </si>
  <si>
    <t>232W</t>
  </si>
  <si>
    <t>CMA CGM GALAPAGOS</t>
  </si>
  <si>
    <t>008W</t>
  </si>
  <si>
    <t>CMA CGM CAPE COD</t>
  </si>
  <si>
    <t>001W</t>
  </si>
  <si>
    <t>CMA CGM KIMBERLEY</t>
  </si>
  <si>
    <t>CMA CGM ORFEO</t>
  </si>
  <si>
    <t>032W</t>
  </si>
  <si>
    <t>CMA CGM RODOLPHE</t>
  </si>
  <si>
    <t>030W</t>
  </si>
  <si>
    <t>CMA CGM VOLGA</t>
  </si>
  <si>
    <t>044W</t>
  </si>
  <si>
    <t>CMA CGM IVANHOE</t>
  </si>
  <si>
    <t>483W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</si>
</sst>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</numFmts>
  <fonts count="14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sz val="22"/>
      <color theme="0" tint="-4.9989318521683403E-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10"/>
      <name val="Arial"/>
      <family val="2"/>
    </font>
    <font>
      <i/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u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00B05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Arial"/>
      <family val="2"/>
    </font>
    <font>
      <sz val="11"/>
      <name val="SimSun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theme="0" tint="-4.9989318521683403E-2"/>
      <name val="Arial"/>
      <family val="2"/>
    </font>
    <font>
      <b/>
      <sz val="12"/>
      <color indexed="14"/>
      <name val="Arial"/>
      <family val="2"/>
    </font>
    <font>
      <sz val="12"/>
      <name val=".VnTime"/>
      <family val="2"/>
    </font>
    <font>
      <sz val="14"/>
      <color rgb="FF000000"/>
      <name val="Arial"/>
      <family val="2"/>
    </font>
    <font>
      <sz val="14"/>
      <name val=".VnTime"/>
      <family val="2"/>
    </font>
    <font>
      <sz val="14"/>
      <color theme="0" tint="-4.9989318521683403E-2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b/>
      <sz val="11"/>
      <color rgb="FFFF0000"/>
      <name val="宋体"/>
      <family val="3"/>
      <charset val="134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charset val="134"/>
      <scheme val="minor"/>
    </font>
    <font>
      <sz val="10"/>
      <color indexed="8"/>
      <name val="Times New Roman"/>
      <family val="2"/>
      <charset val="238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2"/>
      <color rgb="FF008000"/>
      <name val="Arial"/>
      <family val="2"/>
    </font>
    <font>
      <b/>
      <sz val="12"/>
      <color theme="7" tint="-0.249977111117893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lightDown"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lightDown">
        <bgColor theme="0"/>
      </patternFill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3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2" fillId="0" borderId="0"/>
    <xf numFmtId="0" fontId="91" fillId="0" borderId="0"/>
    <xf numFmtId="0" fontId="80" fillId="0" borderId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80" fillId="0" borderId="0"/>
    <xf numFmtId="0" fontId="102" fillId="0" borderId="0"/>
    <xf numFmtId="0" fontId="88" fillId="0" borderId="0">
      <alignment vertical="center"/>
    </xf>
    <xf numFmtId="0" fontId="91" fillId="0" borderId="0">
      <alignment vertical="center"/>
    </xf>
    <xf numFmtId="0" fontId="104" fillId="0" borderId="0"/>
    <xf numFmtId="169" fontId="92" fillId="0" borderId="0">
      <alignment vertical="center"/>
    </xf>
    <xf numFmtId="164" fontId="104" fillId="0" borderId="0"/>
    <xf numFmtId="0" fontId="101" fillId="0" borderId="0"/>
    <xf numFmtId="170" fontId="91" fillId="0" borderId="0"/>
    <xf numFmtId="170" fontId="101" fillId="0" borderId="0"/>
    <xf numFmtId="170" fontId="107" fillId="0" borderId="0"/>
    <xf numFmtId="170" fontId="91" fillId="0" borderId="0">
      <alignment vertical="center"/>
    </xf>
    <xf numFmtId="170" fontId="106" fillId="0" borderId="0">
      <alignment vertical="center"/>
    </xf>
    <xf numFmtId="170" fontId="101" fillId="0" borderId="0"/>
    <xf numFmtId="169" fontId="101" fillId="0" borderId="0">
      <alignment vertical="center"/>
    </xf>
    <xf numFmtId="169" fontId="91" fillId="0" borderId="0"/>
    <xf numFmtId="169" fontId="91" fillId="0" borderId="0"/>
    <xf numFmtId="169" fontId="104" fillId="0" borderId="0"/>
    <xf numFmtId="172" fontId="91" fillId="0" borderId="0" applyFont="0" applyFill="0" applyBorder="0" applyAlignment="0" applyProtection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0" fontId="80" fillId="0" borderId="0"/>
    <xf numFmtId="171" fontId="92" fillId="0" borderId="0"/>
    <xf numFmtId="0" fontId="111" fillId="18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92" fillId="0" borderId="0"/>
    <xf numFmtId="0" fontId="112" fillId="19" borderId="0" applyNumberFormat="0" applyBorder="0" applyAlignment="0" applyProtection="0">
      <alignment vertical="center"/>
    </xf>
    <xf numFmtId="0" fontId="114" fillId="20" borderId="50" applyNumberFormat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92" fillId="0" borderId="0"/>
    <xf numFmtId="0" fontId="110" fillId="16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0" fillId="16" borderId="0" applyNumberFormat="0" applyBorder="0" applyAlignment="0" applyProtection="0"/>
    <xf numFmtId="0" fontId="111" fillId="21" borderId="0" applyNumberFormat="0" applyBorder="0" applyAlignment="0" applyProtection="0">
      <alignment vertical="center"/>
    </xf>
    <xf numFmtId="0" fontId="110" fillId="16" borderId="0" applyNumberFormat="0" applyBorder="0" applyAlignment="0" applyProtection="0"/>
    <xf numFmtId="0" fontId="92" fillId="0" borderId="0"/>
    <xf numFmtId="0" fontId="110" fillId="16" borderId="0" applyNumberFormat="0" applyBorder="0" applyAlignment="0" applyProtection="0"/>
    <xf numFmtId="0" fontId="115" fillId="21" borderId="0" applyNumberFormat="0" applyBorder="0" applyAlignment="0" applyProtection="0"/>
    <xf numFmtId="0" fontId="111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5" borderId="0" applyNumberFormat="0" applyBorder="0" applyAlignment="0" applyProtection="0">
      <alignment vertical="center"/>
    </xf>
    <xf numFmtId="0" fontId="111" fillId="26" borderId="0" applyNumberFormat="0" applyBorder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111" fillId="22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09" fillId="28" borderId="0" applyNumberFormat="0" applyBorder="0" applyAlignment="0" applyProtection="0">
      <alignment vertical="center"/>
    </xf>
    <xf numFmtId="0" fontId="109" fillId="24" borderId="0" applyNumberFormat="0" applyBorder="0" applyAlignment="0" applyProtection="0">
      <alignment vertical="center"/>
    </xf>
    <xf numFmtId="0" fontId="109" fillId="25" borderId="0" applyNumberFormat="0" applyBorder="0" applyAlignment="0" applyProtection="0">
      <alignment vertical="center"/>
    </xf>
    <xf numFmtId="0" fontId="109" fillId="29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71" fontId="101" fillId="0" borderId="0"/>
    <xf numFmtId="0" fontId="117" fillId="0" borderId="51" applyNumberFormat="0" applyFill="0" applyAlignment="0" applyProtection="0">
      <alignment vertical="center"/>
    </xf>
    <xf numFmtId="175" fontId="92" fillId="0" borderId="0"/>
    <xf numFmtId="175" fontId="92" fillId="0" borderId="0"/>
    <xf numFmtId="0" fontId="101" fillId="0" borderId="0"/>
    <xf numFmtId="0" fontId="80" fillId="0" borderId="0"/>
    <xf numFmtId="0" fontId="92" fillId="0" borderId="0"/>
    <xf numFmtId="0" fontId="92" fillId="0" borderId="0"/>
    <xf numFmtId="173" fontId="113" fillId="0" borderId="0"/>
    <xf numFmtId="0" fontId="110" fillId="16" borderId="0" applyNumberFormat="0" applyBorder="0" applyAlignment="0" applyProtection="0"/>
    <xf numFmtId="173" fontId="113" fillId="0" borderId="0"/>
    <xf numFmtId="173" fontId="113" fillId="0" borderId="0"/>
    <xf numFmtId="173" fontId="113" fillId="0" borderId="0"/>
    <xf numFmtId="173" fontId="113" fillId="0" borderId="0"/>
    <xf numFmtId="173" fontId="108" fillId="0" borderId="0"/>
    <xf numFmtId="0" fontId="39" fillId="0" borderId="0"/>
    <xf numFmtId="0" fontId="118" fillId="16" borderId="0" applyNumberFormat="0" applyBorder="0" applyAlignment="0" applyProtection="0">
      <alignment vertical="center"/>
    </xf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5" fillId="21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0" fillId="16" borderId="0" applyNumberFormat="0" applyBorder="0" applyAlignment="0" applyProtection="0"/>
    <xf numFmtId="0" fontId="119" fillId="21" borderId="0" applyNumberFormat="0" applyBorder="0" applyAlignment="0" applyProtection="0">
      <alignment vertical="center"/>
    </xf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115" fillId="21" borderId="0" applyNumberFormat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0" fontId="2" fillId="0" borderId="0"/>
    <xf numFmtId="0" fontId="109" fillId="31" borderId="0" applyNumberFormat="0" applyBorder="0" applyAlignment="0" applyProtection="0">
      <alignment vertical="center"/>
    </xf>
    <xf numFmtId="0" fontId="109" fillId="32" borderId="0" applyNumberFormat="0" applyBorder="0" applyAlignment="0" applyProtection="0">
      <alignment vertical="center"/>
    </xf>
    <xf numFmtId="0" fontId="109" fillId="29" borderId="0" applyNumberFormat="0" applyBorder="0" applyAlignment="0" applyProtection="0">
      <alignment vertical="center"/>
    </xf>
    <xf numFmtId="0" fontId="109" fillId="14" borderId="0" applyNumberFormat="0" applyBorder="0" applyAlignment="0" applyProtection="0">
      <alignment vertical="center"/>
    </xf>
    <xf numFmtId="0" fontId="109" fillId="33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16" fillId="0" borderId="54" applyNumberFormat="0" applyFill="0" applyAlignment="0" applyProtection="0">
      <alignment vertical="center"/>
    </xf>
    <xf numFmtId="0" fontId="124" fillId="0" borderId="0" applyNumberFormat="0" applyFill="0" applyBorder="0" applyAlignment="0" applyProtection="0"/>
    <xf numFmtId="0" fontId="125" fillId="34" borderId="55" applyNumberFormat="0" applyAlignment="0" applyProtection="0">
      <alignment vertical="center"/>
    </xf>
    <xf numFmtId="0" fontId="111" fillId="35" borderId="56" applyNumberFormat="0" applyFon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18" borderId="50" applyNumberFormat="0" applyAlignment="0" applyProtection="0">
      <alignment vertical="center"/>
    </xf>
    <xf numFmtId="0" fontId="128" fillId="20" borderId="57" applyNumberFormat="0" applyAlignment="0" applyProtection="0">
      <alignment vertical="center"/>
    </xf>
    <xf numFmtId="0" fontId="129" fillId="0" borderId="58" applyNumberFormat="0" applyFill="0" applyAlignment="0" applyProtection="0">
      <alignment vertical="center"/>
    </xf>
    <xf numFmtId="170" fontId="101" fillId="0" borderId="0"/>
    <xf numFmtId="0" fontId="80" fillId="0" borderId="0"/>
    <xf numFmtId="171" fontId="101" fillId="0" borderId="0"/>
    <xf numFmtId="0" fontId="101" fillId="0" borderId="0"/>
    <xf numFmtId="0" fontId="80" fillId="0" borderId="0"/>
    <xf numFmtId="171" fontId="101" fillId="0" borderId="0"/>
    <xf numFmtId="0" fontId="101" fillId="0" borderId="0"/>
    <xf numFmtId="176" fontId="92" fillId="0" borderId="0"/>
    <xf numFmtId="0" fontId="101" fillId="0" borderId="0"/>
    <xf numFmtId="176" fontId="101" fillId="0" borderId="0">
      <alignment vertical="center"/>
    </xf>
    <xf numFmtId="176" fontId="2" fillId="0" borderId="0"/>
    <xf numFmtId="176" fontId="2" fillId="0" borderId="0"/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/>
    <xf numFmtId="176" fontId="101" fillId="0" borderId="0"/>
    <xf numFmtId="176" fontId="2" fillId="0" borderId="0"/>
    <xf numFmtId="176" fontId="2" fillId="0" borderId="0"/>
    <xf numFmtId="176" fontId="101" fillId="0" borderId="0"/>
    <xf numFmtId="176" fontId="101" fillId="0" borderId="0"/>
    <xf numFmtId="176" fontId="130" fillId="0" borderId="0">
      <alignment vertical="center"/>
    </xf>
    <xf numFmtId="0" fontId="101" fillId="0" borderId="0"/>
    <xf numFmtId="176" fontId="92" fillId="0" borderId="0"/>
    <xf numFmtId="176" fontId="104" fillId="0" borderId="0"/>
    <xf numFmtId="176" fontId="104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01" fillId="0" borderId="0">
      <alignment vertical="center"/>
    </xf>
    <xf numFmtId="176" fontId="132" fillId="0" borderId="0" applyNumberFormat="0" applyFill="0" applyBorder="0" applyAlignment="0" applyProtection="0">
      <alignment vertical="top"/>
      <protection locked="0"/>
    </xf>
    <xf numFmtId="172" fontId="92" fillId="0" borderId="0" applyFont="0" applyFill="0" applyBorder="0" applyAlignment="0" applyProtection="0"/>
    <xf numFmtId="176" fontId="92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76" fontId="131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11" fillId="40" borderId="0" applyNumberFormat="0" applyBorder="0" applyAlignment="0" applyProtection="0">
      <alignment vertical="center"/>
    </xf>
    <xf numFmtId="0" fontId="111" fillId="41" borderId="0" applyNumberFormat="0" applyBorder="0" applyAlignment="0" applyProtection="0">
      <alignment vertical="center"/>
    </xf>
    <xf numFmtId="0" fontId="111" fillId="42" borderId="0" applyNumberFormat="0" applyBorder="0" applyAlignment="0" applyProtection="0">
      <alignment vertical="center"/>
    </xf>
    <xf numFmtId="0" fontId="111" fillId="43" borderId="0" applyNumberFormat="0" applyBorder="0" applyAlignment="0" applyProtection="0">
      <alignment vertical="center"/>
    </xf>
    <xf numFmtId="0" fontId="111" fillId="39" borderId="0" applyNumberFormat="0" applyBorder="0" applyAlignment="0" applyProtection="0">
      <alignment vertical="center"/>
    </xf>
    <xf numFmtId="0" fontId="111" fillId="36" borderId="0" applyNumberFormat="0" applyBorder="0" applyAlignment="0" applyProtection="0">
      <alignment vertical="center"/>
    </xf>
    <xf numFmtId="0" fontId="111" fillId="46" borderId="0" applyNumberFormat="0" applyBorder="0" applyAlignment="0" applyProtection="0">
      <alignment vertical="center"/>
    </xf>
    <xf numFmtId="0" fontId="111" fillId="37" borderId="0" applyNumberFormat="0" applyBorder="0" applyAlignment="0" applyProtection="0">
      <alignment vertical="center"/>
    </xf>
    <xf numFmtId="0" fontId="111" fillId="47" borderId="0" applyNumberFormat="0" applyBorder="0" applyAlignment="0" applyProtection="0">
      <alignment vertical="center"/>
    </xf>
    <xf numFmtId="0" fontId="111" fillId="43" borderId="0" applyNumberFormat="0" applyBorder="0" applyAlignment="0" applyProtection="0">
      <alignment vertical="center"/>
    </xf>
    <xf numFmtId="0" fontId="111" fillId="46" borderId="0" applyNumberFormat="0" applyBorder="0" applyAlignment="0" applyProtection="0">
      <alignment vertical="center"/>
    </xf>
    <xf numFmtId="0" fontId="111" fillId="48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37" borderId="0" applyNumberFormat="0" applyBorder="0" applyAlignment="0" applyProtection="0">
      <alignment vertical="center"/>
    </xf>
    <xf numFmtId="0" fontId="109" fillId="47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49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173" fontId="137" fillId="0" borderId="0"/>
    <xf numFmtId="173" fontId="137" fillId="0" borderId="0"/>
    <xf numFmtId="0" fontId="118" fillId="42" borderId="0" applyNumberFormat="0" applyBorder="0" applyAlignment="0" applyProtection="0">
      <alignment vertical="center"/>
    </xf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0" fillId="42" borderId="0" applyNumberFormat="0" applyBorder="0" applyAlignment="0" applyProtection="0"/>
    <xf numFmtId="0" fontId="119" fillId="41" borderId="0" applyNumberFormat="0" applyBorder="0" applyAlignment="0" applyProtection="0">
      <alignment vertical="center"/>
    </xf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0" fontId="115" fillId="41" borderId="0" applyNumberFormat="0" applyBorder="0" applyAlignment="0" applyProtection="0"/>
    <xf numFmtId="171" fontId="91" fillId="0" borderId="0"/>
    <xf numFmtId="0" fontId="109" fillId="57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0" fontId="109" fillId="54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49" borderId="0" applyNumberFormat="0" applyBorder="0" applyAlignment="0" applyProtection="0">
      <alignment vertical="center"/>
    </xf>
    <xf numFmtId="0" fontId="109" fillId="55" borderId="0" applyNumberFormat="0" applyBorder="0" applyAlignment="0" applyProtection="0">
      <alignment vertical="center"/>
    </xf>
    <xf numFmtId="0" fontId="125" fillId="56" borderId="55" applyNumberFormat="0" applyAlignment="0" applyProtection="0">
      <alignment vertical="center"/>
    </xf>
    <xf numFmtId="0" fontId="111" fillId="38" borderId="56" applyNumberFormat="0" applyFont="0" applyAlignment="0" applyProtection="0">
      <alignment vertical="center"/>
    </xf>
    <xf numFmtId="0" fontId="114" fillId="44" borderId="50" applyNumberFormat="0" applyAlignment="0" applyProtection="0">
      <alignment vertical="center"/>
    </xf>
    <xf numFmtId="0" fontId="127" fillId="36" borderId="50" applyNumberFormat="0" applyAlignment="0" applyProtection="0">
      <alignment vertical="center"/>
    </xf>
    <xf numFmtId="0" fontId="128" fillId="44" borderId="57" applyNumberFormat="0" applyAlignment="0" applyProtection="0">
      <alignment vertical="center"/>
    </xf>
    <xf numFmtId="0" fontId="112" fillId="45" borderId="0" applyNumberFormat="0" applyBorder="0" applyAlignment="0" applyProtection="0">
      <alignment vertical="center"/>
    </xf>
    <xf numFmtId="0" fontId="117" fillId="0" borderId="60" applyNumberFormat="0" applyFill="0" applyAlignment="0" applyProtection="0">
      <alignment vertical="center"/>
    </xf>
    <xf numFmtId="0" fontId="114" fillId="20" borderId="59" applyNumberFormat="0" applyAlignment="0" applyProtection="0">
      <alignment vertical="center"/>
    </xf>
    <xf numFmtId="0" fontId="128" fillId="20" borderId="62" applyNumberFormat="0" applyAlignment="0" applyProtection="0">
      <alignment vertical="center"/>
    </xf>
    <xf numFmtId="0" fontId="127" fillId="18" borderId="59" applyNumberFormat="0" applyAlignment="0" applyProtection="0">
      <alignment vertical="center"/>
    </xf>
    <xf numFmtId="0" fontId="111" fillId="35" borderId="61" applyNumberFormat="0" applyFont="0" applyAlignment="0" applyProtection="0">
      <alignment vertical="center"/>
    </xf>
  </cellStyleXfs>
  <cellXfs count="553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1" applyFont="1" applyFill="1" applyAlignment="1" applyProtection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1" applyFont="1" applyFill="1" applyAlignment="1" applyProtection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8" fillId="0" borderId="0" xfId="3" applyFont="1" applyAlignment="1">
      <alignment horizontal="left" vertical="center"/>
    </xf>
    <xf numFmtId="0" fontId="9" fillId="0" borderId="0" xfId="2" applyFont="1" applyAlignment="1">
      <alignment vertical="center"/>
    </xf>
    <xf numFmtId="1" fontId="15" fillId="0" borderId="0" xfId="3" applyNumberFormat="1" applyFont="1" applyAlignment="1">
      <alignment horizontal="left" vertical="center"/>
    </xf>
    <xf numFmtId="0" fontId="1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19" fillId="0" borderId="0" xfId="2" applyFont="1" applyAlignment="1">
      <alignment vertical="center"/>
    </xf>
    <xf numFmtId="16" fontId="16" fillId="0" borderId="0" xfId="3" quotePrefix="1" applyNumberFormat="1" applyFont="1" applyAlignment="1">
      <alignment horizontal="center" vertical="center"/>
    </xf>
    <xf numFmtId="16" fontId="16" fillId="0" borderId="0" xfId="3" applyNumberFormat="1" applyFont="1" applyAlignment="1">
      <alignment horizontal="center" vertical="center"/>
    </xf>
    <xf numFmtId="0" fontId="19" fillId="0" borderId="0" xfId="0" applyFont="1"/>
    <xf numFmtId="0" fontId="19" fillId="0" borderId="0" xfId="4" applyFont="1" applyAlignment="1">
      <alignment vertical="center"/>
    </xf>
    <xf numFmtId="0" fontId="19" fillId="0" borderId="0" xfId="3" applyFont="1" applyAlignment="1">
      <alignment vertical="center"/>
    </xf>
    <xf numFmtId="16" fontId="14" fillId="0" borderId="0" xfId="2" applyNumberFormat="1" applyFont="1" applyAlignment="1">
      <alignment horizont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right" vertical="center"/>
    </xf>
    <xf numFmtId="16" fontId="21" fillId="0" borderId="0" xfId="3" quotePrefix="1" applyNumberFormat="1" applyFont="1" applyAlignment="1">
      <alignment horizontal="center" vertical="center"/>
    </xf>
    <xf numFmtId="16" fontId="21" fillId="0" borderId="0" xfId="3" applyNumberFormat="1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16" fontId="22" fillId="0" borderId="0" xfId="2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0" fillId="0" borderId="0" xfId="3" applyFont="1" applyAlignment="1">
      <alignment horizontal="left" vertical="center"/>
    </xf>
    <xf numFmtId="0" fontId="21" fillId="0" borderId="0" xfId="2" applyFont="1"/>
    <xf numFmtId="0" fontId="4" fillId="0" borderId="0" xfId="5" applyFont="1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/>
    <xf numFmtId="164" fontId="23" fillId="0" borderId="0" xfId="5" applyNumberFormat="1" applyFont="1" applyAlignment="1">
      <alignment horizontal="center"/>
    </xf>
    <xf numFmtId="0" fontId="23" fillId="0" borderId="0" xfId="5" applyFont="1" applyAlignment="1">
      <alignment horizontal="centerContinuous"/>
    </xf>
    <xf numFmtId="0" fontId="25" fillId="0" borderId="0" xfId="5" applyFont="1" applyAlignment="1">
      <alignment horizontal="centerContinuous"/>
    </xf>
    <xf numFmtId="0" fontId="26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7" fillId="2" borderId="0" xfId="2" applyFont="1" applyFill="1"/>
    <xf numFmtId="0" fontId="28" fillId="2" borderId="0" xfId="2" applyFont="1" applyFill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/>
    </xf>
    <xf numFmtId="0" fontId="21" fillId="2" borderId="0" xfId="2" applyFont="1" applyFill="1"/>
    <xf numFmtId="0" fontId="30" fillId="2" borderId="0" xfId="2" applyFont="1" applyFill="1"/>
    <xf numFmtId="0" fontId="30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Continuous"/>
    </xf>
    <xf numFmtId="0" fontId="4" fillId="2" borderId="0" xfId="2" applyFont="1" applyFill="1"/>
    <xf numFmtId="0" fontId="21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left"/>
    </xf>
    <xf numFmtId="0" fontId="31" fillId="2" borderId="0" xfId="2" applyFont="1" applyFill="1"/>
    <xf numFmtId="0" fontId="32" fillId="2" borderId="0" xfId="2" applyFont="1" applyFill="1"/>
    <xf numFmtId="165" fontId="33" fillId="2" borderId="0" xfId="1" applyNumberFormat="1" applyFont="1" applyFill="1" applyAlignment="1" applyProtection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5" fillId="2" borderId="0" xfId="2" applyFont="1" applyFill="1" applyAlignment="1">
      <alignment horizontal="centerContinuous"/>
    </xf>
    <xf numFmtId="0" fontId="35" fillId="2" borderId="0" xfId="2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left"/>
    </xf>
    <xf numFmtId="0" fontId="36" fillId="2" borderId="0" xfId="2" applyFont="1" applyFill="1"/>
    <xf numFmtId="165" fontId="37" fillId="2" borderId="0" xfId="1" applyNumberFormat="1" applyFont="1" applyFill="1" applyAlignment="1" applyProtection="1"/>
    <xf numFmtId="0" fontId="20" fillId="2" borderId="0" xfId="2" applyFont="1" applyFill="1" applyAlignment="1">
      <alignment horizontal="right"/>
    </xf>
    <xf numFmtId="15" fontId="20" fillId="2" borderId="0" xfId="2" applyNumberFormat="1" applyFont="1" applyFill="1" applyAlignment="1">
      <alignment horizontal="center"/>
    </xf>
    <xf numFmtId="164" fontId="38" fillId="2" borderId="0" xfId="2" applyNumberFormat="1" applyFont="1" applyFill="1"/>
    <xf numFmtId="164" fontId="38" fillId="2" borderId="0" xfId="2" applyNumberFormat="1" applyFont="1" applyFill="1" applyAlignment="1">
      <alignment horizontal="left"/>
    </xf>
    <xf numFmtId="0" fontId="21" fillId="2" borderId="0" xfId="6" applyFont="1" applyFill="1" applyAlignment="1">
      <alignment horizontal="left" vertical="center" wrapText="1"/>
    </xf>
    <xf numFmtId="0" fontId="40" fillId="2" borderId="0" xfId="0" applyFont="1" applyFill="1" applyAlignment="1">
      <alignment horizontal="left"/>
    </xf>
    <xf numFmtId="16" fontId="40" fillId="2" borderId="0" xfId="5" applyNumberFormat="1" applyFont="1" applyFill="1" applyAlignment="1">
      <alignment horizontal="left"/>
    </xf>
    <xf numFmtId="0" fontId="41" fillId="2" borderId="0" xfId="2" applyFont="1" applyFill="1"/>
    <xf numFmtId="0" fontId="42" fillId="2" borderId="0" xfId="2" applyFont="1" applyFill="1"/>
    <xf numFmtId="0" fontId="5" fillId="6" borderId="1" xfId="0" applyFont="1" applyFill="1" applyBorder="1"/>
    <xf numFmtId="16" fontId="38" fillId="6" borderId="1" xfId="5" applyNumberFormat="1" applyFont="1" applyFill="1" applyBorder="1" applyAlignment="1">
      <alignment horizontal="center"/>
    </xf>
    <xf numFmtId="16" fontId="38" fillId="2" borderId="0" xfId="5" applyNumberFormat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43" fillId="2" borderId="0" xfId="4" applyFont="1" applyFill="1" applyAlignment="1">
      <alignment vertical="center"/>
    </xf>
    <xf numFmtId="165" fontId="4" fillId="2" borderId="0" xfId="5" applyNumberFormat="1" applyFont="1" applyFill="1"/>
    <xf numFmtId="16" fontId="4" fillId="2" borderId="0" xfId="2" applyNumberFormat="1" applyFont="1" applyFill="1"/>
    <xf numFmtId="0" fontId="38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45" fillId="2" borderId="0" xfId="2" applyFont="1" applyFill="1" applyAlignment="1">
      <alignment horizontal="right" vertical="center"/>
    </xf>
    <xf numFmtId="0" fontId="20" fillId="2" borderId="0" xfId="4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" fontId="46" fillId="2" borderId="0" xfId="3" applyNumberFormat="1" applyFont="1" applyFill="1" applyAlignment="1">
      <alignment horizontal="left" vertical="center"/>
    </xf>
    <xf numFmtId="0" fontId="28" fillId="0" borderId="0" xfId="2" applyFont="1" applyAlignment="1">
      <alignment horizontal="left"/>
    </xf>
    <xf numFmtId="0" fontId="28" fillId="0" borderId="0" xfId="2" applyFont="1"/>
    <xf numFmtId="0" fontId="29" fillId="0" borderId="0" xfId="2" applyFont="1" applyAlignment="1">
      <alignment wrapText="1"/>
    </xf>
    <xf numFmtId="0" fontId="47" fillId="0" borderId="0" xfId="2" applyFont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ont="1" applyFill="1" applyAlignment="1">
      <alignment horizontal="left"/>
    </xf>
    <xf numFmtId="165" fontId="49" fillId="0" borderId="0" xfId="1" applyNumberFormat="1" applyFont="1" applyFill="1" applyAlignment="1" applyProtection="1">
      <alignment horizontal="left"/>
    </xf>
    <xf numFmtId="0" fontId="50" fillId="0" borderId="0" xfId="2" applyFont="1" applyAlignment="1">
      <alignment horizontal="left"/>
    </xf>
    <xf numFmtId="0" fontId="50" fillId="0" borderId="0" xfId="2" applyFont="1" applyAlignment="1">
      <alignment horizontal="right"/>
    </xf>
    <xf numFmtId="0" fontId="50" fillId="0" borderId="0" xfId="2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2" fillId="0" borderId="0" xfId="2" applyFont="1" applyAlignment="1">
      <alignment horizontal="right"/>
    </xf>
    <xf numFmtId="0" fontId="52" fillId="0" borderId="0" xfId="2" applyFont="1" applyAlignment="1">
      <alignment horizontal="center"/>
    </xf>
    <xf numFmtId="15" fontId="42" fillId="0" borderId="0" xfId="2" quotePrefix="1" applyNumberFormat="1" applyFont="1" applyAlignment="1">
      <alignment horizontal="center"/>
    </xf>
    <xf numFmtId="0" fontId="32" fillId="0" borderId="0" xfId="2" applyFont="1"/>
    <xf numFmtId="165" fontId="53" fillId="0" borderId="0" xfId="1" applyNumberFormat="1" applyFont="1" applyFill="1" applyAlignment="1" applyProtection="1">
      <alignment horizontal="left"/>
    </xf>
    <xf numFmtId="0" fontId="52" fillId="0" borderId="6" xfId="2" applyFont="1" applyBorder="1" applyAlignment="1">
      <alignment horizontal="center"/>
    </xf>
    <xf numFmtId="0" fontId="42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right"/>
    </xf>
    <xf numFmtId="0" fontId="4" fillId="6" borderId="10" xfId="2" applyFont="1" applyFill="1" applyBorder="1" applyAlignment="1">
      <alignment horizontal="right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0" fontId="38" fillId="6" borderId="0" xfId="2" applyFont="1" applyFill="1"/>
    <xf numFmtId="0" fontId="5" fillId="6" borderId="0" xfId="5" applyFont="1" applyFill="1" applyAlignment="1">
      <alignment horizontal="left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" fontId="58" fillId="8" borderId="18" xfId="5" applyNumberFormat="1" applyFont="1" applyFill="1" applyBorder="1" applyAlignment="1">
      <alignment horizontal="right"/>
    </xf>
    <xf numFmtId="16" fontId="58" fillId="8" borderId="18" xfId="2" applyNumberFormat="1" applyFont="1" applyFill="1" applyBorder="1" applyAlignment="1">
      <alignment horizontal="center"/>
    </xf>
    <xf numFmtId="16" fontId="5" fillId="8" borderId="18" xfId="2" quotePrefix="1" applyNumberFormat="1" applyFont="1" applyFill="1" applyBorder="1" applyAlignment="1">
      <alignment horizontal="center"/>
    </xf>
    <xf numFmtId="16" fontId="58" fillId="8" borderId="18" xfId="2" quotePrefix="1" applyNumberFormat="1" applyFont="1" applyFill="1" applyBorder="1" applyAlignment="1">
      <alignment horizontal="center"/>
    </xf>
    <xf numFmtId="16" fontId="55" fillId="8" borderId="18" xfId="2" quotePrefix="1" applyNumberFormat="1" applyFont="1" applyFill="1" applyBorder="1" applyAlignment="1">
      <alignment horizontal="center"/>
    </xf>
    <xf numFmtId="0" fontId="57" fillId="6" borderId="0" xfId="2" applyFont="1" applyFill="1"/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0" fontId="4" fillId="6" borderId="6" xfId="2" applyFont="1" applyFill="1" applyBorder="1"/>
    <xf numFmtId="0" fontId="5" fillId="6" borderId="6" xfId="5" applyFont="1" applyFill="1" applyBorder="1" applyAlignment="1">
      <alignment horizontal="left"/>
    </xf>
    <xf numFmtId="164" fontId="56" fillId="7" borderId="10" xfId="0" applyNumberFormat="1" applyFont="1" applyFill="1" applyBorder="1" applyAlignment="1">
      <alignment horizontal="center"/>
    </xf>
    <xf numFmtId="0" fontId="58" fillId="6" borderId="0" xfId="2" applyFont="1" applyFill="1"/>
    <xf numFmtId="0" fontId="5" fillId="6" borderId="19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16" fontId="5" fillId="6" borderId="18" xfId="2" applyNumberFormat="1" applyFont="1" applyFill="1" applyBorder="1" applyAlignment="1">
      <alignment horizontal="right"/>
    </xf>
    <xf numFmtId="16" fontId="5" fillId="6" borderId="18" xfId="2" applyNumberFormat="1" applyFont="1" applyFill="1" applyBorder="1" applyAlignment="1">
      <alignment horizontal="center"/>
    </xf>
    <xf numFmtId="16" fontId="55" fillId="6" borderId="18" xfId="2" quotePrefix="1" applyNumberFormat="1" applyFont="1" applyFill="1" applyBorder="1" applyAlignment="1">
      <alignment horizontal="center"/>
    </xf>
    <xf numFmtId="164" fontId="5" fillId="7" borderId="27" xfId="0" applyNumberFormat="1" applyFont="1" applyFill="1" applyBorder="1" applyAlignment="1">
      <alignment horizontal="center" vertical="center"/>
    </xf>
    <xf numFmtId="16" fontId="60" fillId="6" borderId="13" xfId="2" quotePrefix="1" applyNumberFormat="1" applyFont="1" applyFill="1" applyBorder="1" applyAlignment="1">
      <alignment horizontal="center"/>
    </xf>
    <xf numFmtId="16" fontId="54" fillId="6" borderId="13" xfId="2" quotePrefix="1" applyNumberFormat="1" applyFont="1" applyFill="1" applyBorder="1" applyAlignment="1">
      <alignment horizontal="center"/>
    </xf>
    <xf numFmtId="166" fontId="5" fillId="7" borderId="27" xfId="5" applyNumberFormat="1" applyFont="1" applyFill="1" applyBorder="1" applyAlignment="1">
      <alignment horizontal="center" vertical="center"/>
    </xf>
    <xf numFmtId="167" fontId="5" fillId="7" borderId="0" xfId="5" applyNumberFormat="1" applyFont="1" applyFill="1" applyAlignment="1">
      <alignment horizontal="center" vertical="center"/>
    </xf>
    <xf numFmtId="167" fontId="5" fillId="2" borderId="3" xfId="5" applyNumberFormat="1" applyFont="1" applyFill="1" applyBorder="1" applyAlignment="1">
      <alignment horizontal="center" vertical="center"/>
    </xf>
    <xf numFmtId="0" fontId="4" fillId="6" borderId="0" xfId="2" applyFont="1" applyFill="1" applyAlignment="1">
      <alignment horizontal="right"/>
    </xf>
    <xf numFmtId="0" fontId="4" fillId="6" borderId="3" xfId="2" applyFont="1" applyFill="1" applyBorder="1" applyAlignment="1">
      <alignment horizontal="center"/>
    </xf>
    <xf numFmtId="16" fontId="54" fillId="6" borderId="0" xfId="5" applyNumberFormat="1" applyFont="1" applyFill="1" applyAlignment="1">
      <alignment horizontal="center" wrapText="1"/>
    </xf>
    <xf numFmtId="0" fontId="54" fillId="6" borderId="0" xfId="0" applyFont="1" applyFill="1" applyAlignment="1">
      <alignment horizontal="left" wrapText="1"/>
    </xf>
    <xf numFmtId="16" fontId="54" fillId="6" borderId="0" xfId="5" applyNumberFormat="1" applyFont="1" applyFill="1" applyAlignment="1">
      <alignment horizontal="right"/>
    </xf>
    <xf numFmtId="16" fontId="54" fillId="6" borderId="0" xfId="2" applyNumberFormat="1" applyFont="1" applyFill="1" applyAlignment="1">
      <alignment horizontal="center"/>
    </xf>
    <xf numFmtId="16" fontId="54" fillId="6" borderId="0" xfId="2" quotePrefix="1" applyNumberFormat="1" applyFont="1" applyFill="1" applyAlignment="1">
      <alignment horizontal="center"/>
    </xf>
    <xf numFmtId="0" fontId="17" fillId="7" borderId="0" xfId="4" applyFont="1" applyFill="1" applyAlignment="1">
      <alignment vertical="center"/>
    </xf>
    <xf numFmtId="1" fontId="61" fillId="0" borderId="0" xfId="3" applyNumberFormat="1" applyFont="1" applyAlignment="1">
      <alignment horizontal="left" vertical="center"/>
    </xf>
    <xf numFmtId="0" fontId="62" fillId="0" borderId="0" xfId="2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63" fillId="7" borderId="28" xfId="0" applyFont="1" applyFill="1" applyBorder="1" applyAlignment="1">
      <alignment horizontal="left" vertical="center"/>
    </xf>
    <xf numFmtId="0" fontId="9" fillId="0" borderId="0" xfId="2" applyFont="1" applyAlignment="1">
      <alignment horizontal="left"/>
    </xf>
    <xf numFmtId="164" fontId="64" fillId="7" borderId="11" xfId="0" applyNumberFormat="1" applyFont="1" applyFill="1" applyBorder="1" applyAlignment="1">
      <alignment horizontal="left"/>
    </xf>
    <xf numFmtId="0" fontId="65" fillId="0" borderId="0" xfId="2" applyFont="1" applyAlignment="1">
      <alignment horizontal="center"/>
    </xf>
    <xf numFmtId="0" fontId="65" fillId="0" borderId="0" xfId="2" applyFont="1" applyAlignment="1">
      <alignment horizontal="left"/>
    </xf>
    <xf numFmtId="0" fontId="8" fillId="0" borderId="0" xfId="2" applyFont="1"/>
    <xf numFmtId="0" fontId="8" fillId="7" borderId="0" xfId="4" applyFont="1" applyFill="1" applyAlignment="1">
      <alignment vertical="center"/>
    </xf>
    <xf numFmtId="16" fontId="66" fillId="0" borderId="0" xfId="3" quotePrefix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6" fontId="68" fillId="0" borderId="0" xfId="3" quotePrefix="1" applyNumberFormat="1" applyFont="1" applyAlignment="1">
      <alignment horizontal="center" vertical="center"/>
    </xf>
    <xf numFmtId="0" fontId="69" fillId="6" borderId="0" xfId="5" applyFont="1" applyFill="1" applyAlignment="1">
      <alignment horizontal="center" wrapText="1"/>
    </xf>
    <xf numFmtId="0" fontId="8" fillId="2" borderId="0" xfId="3" applyFont="1" applyFill="1" applyAlignment="1">
      <alignment vertical="center"/>
    </xf>
    <xf numFmtId="0" fontId="17" fillId="0" borderId="0" xfId="3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9" fillId="0" borderId="0" xfId="2" applyNumberFormat="1" applyFont="1" applyAlignment="1">
      <alignment horizontal="right"/>
    </xf>
    <xf numFmtId="16" fontId="9" fillId="0" borderId="0" xfId="2" applyNumberFormat="1" applyFont="1"/>
    <xf numFmtId="0" fontId="9" fillId="0" borderId="0" xfId="2" applyFont="1" applyAlignment="1">
      <alignment horizontal="center"/>
    </xf>
    <xf numFmtId="16" fontId="70" fillId="0" borderId="0" xfId="5" applyNumberFormat="1" applyFont="1" applyAlignment="1">
      <alignment horizontal="center"/>
    </xf>
    <xf numFmtId="16" fontId="70" fillId="0" borderId="0" xfId="5" applyNumberFormat="1" applyFont="1" applyAlignment="1">
      <alignment horizontal="left"/>
    </xf>
    <xf numFmtId="0" fontId="71" fillId="0" borderId="0" xfId="2" applyFont="1" applyAlignment="1">
      <alignment vertical="center"/>
    </xf>
    <xf numFmtId="16" fontId="52" fillId="0" borderId="0" xfId="3" quotePrefix="1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3" fillId="0" borderId="0" xfId="2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32" fillId="0" borderId="0" xfId="0" applyFont="1"/>
    <xf numFmtId="0" fontId="32" fillId="0" borderId="0" xfId="2" applyFont="1" applyAlignment="1">
      <alignment horizontal="left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42" fillId="0" borderId="0" xfId="5" applyFont="1" applyAlignment="1">
      <alignment horizontal="left"/>
    </xf>
    <xf numFmtId="0" fontId="42" fillId="0" borderId="0" xfId="5" applyFont="1" applyAlignment="1">
      <alignment horizontal="center"/>
    </xf>
    <xf numFmtId="0" fontId="42" fillId="0" borderId="0" xfId="5" applyFont="1" applyAlignment="1">
      <alignment horizont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8" fillId="0" borderId="0" xfId="2" applyFont="1"/>
    <xf numFmtId="165" fontId="33" fillId="0" borderId="0" xfId="1" applyNumberFormat="1" applyFont="1" applyFill="1" applyAlignment="1" applyProtection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0" fontId="30" fillId="0" borderId="0" xfId="2" applyFont="1" applyAlignment="1">
      <alignment horizontal="center"/>
    </xf>
    <xf numFmtId="2" fontId="79" fillId="0" borderId="0" xfId="0" applyNumberFormat="1" applyFont="1" applyAlignment="1">
      <alignment horizontal="center"/>
    </xf>
    <xf numFmtId="2" fontId="79" fillId="0" borderId="0" xfId="0" applyNumberFormat="1" applyFont="1"/>
    <xf numFmtId="165" fontId="37" fillId="0" borderId="0" xfId="1" applyNumberFormat="1" applyFont="1" applyFill="1" applyAlignment="1" applyProtection="1">
      <alignment horizontal="left"/>
    </xf>
    <xf numFmtId="0" fontId="30" fillId="0" borderId="0" xfId="2" applyFont="1"/>
    <xf numFmtId="0" fontId="5" fillId="10" borderId="1" xfId="2" applyFont="1" applyFill="1" applyBorder="1" applyAlignment="1">
      <alignment horizontal="center" vertical="center"/>
    </xf>
    <xf numFmtId="0" fontId="32" fillId="6" borderId="0" xfId="2" applyFont="1" applyFill="1"/>
    <xf numFmtId="0" fontId="5" fillId="3" borderId="1" xfId="5" applyFont="1" applyFill="1" applyBorder="1" applyAlignment="1">
      <alignment horizontal="center" vertical="center"/>
    </xf>
    <xf numFmtId="0" fontId="5" fillId="6" borderId="0" xfId="2" applyFont="1" applyFill="1" applyAlignment="1">
      <alignment vertical="center"/>
    </xf>
    <xf numFmtId="0" fontId="42" fillId="6" borderId="0" xfId="2" applyFont="1" applyFill="1" applyAlignment="1">
      <alignment vertical="center"/>
    </xf>
    <xf numFmtId="16" fontId="60" fillId="2" borderId="14" xfId="5" applyNumberFormat="1" applyFont="1" applyFill="1" applyBorder="1" applyAlignment="1">
      <alignment horizontal="left"/>
    </xf>
    <xf numFmtId="16" fontId="60" fillId="2" borderId="15" xfId="5" applyNumberFormat="1" applyFont="1" applyFill="1" applyBorder="1" applyAlignment="1">
      <alignment horizontal="left"/>
    </xf>
    <xf numFmtId="16" fontId="60" fillId="6" borderId="30" xfId="5" applyNumberFormat="1" applyFont="1" applyFill="1" applyBorder="1" applyAlignment="1">
      <alignment horizontal="right"/>
    </xf>
    <xf numFmtId="16" fontId="60" fillId="6" borderId="16" xfId="2" quotePrefix="1" applyNumberFormat="1" applyFont="1" applyFill="1" applyBorder="1" applyAlignment="1">
      <alignment horizontal="center"/>
    </xf>
    <xf numFmtId="16" fontId="60" fillId="6" borderId="15" xfId="2" quotePrefix="1" applyNumberFormat="1" applyFont="1" applyFill="1" applyBorder="1" applyAlignment="1">
      <alignment horizontal="center"/>
    </xf>
    <xf numFmtId="16" fontId="38" fillId="2" borderId="19" xfId="5" applyNumberFormat="1" applyFont="1" applyFill="1" applyBorder="1" applyAlignment="1">
      <alignment horizontal="left"/>
    </xf>
    <xf numFmtId="0" fontId="38" fillId="2" borderId="17" xfId="0" applyFont="1" applyFill="1" applyBorder="1" applyAlignment="1">
      <alignment horizontal="left" wrapText="1"/>
    </xf>
    <xf numFmtId="16" fontId="54" fillId="6" borderId="18" xfId="2" quotePrefix="1" applyNumberFormat="1" applyFont="1" applyFill="1" applyBorder="1" applyAlignment="1">
      <alignment horizontal="center"/>
    </xf>
    <xf numFmtId="16" fontId="54" fillId="6" borderId="17" xfId="2" quotePrefix="1" applyNumberFormat="1" applyFont="1" applyFill="1" applyBorder="1" applyAlignment="1">
      <alignment horizontal="center"/>
    </xf>
    <xf numFmtId="16" fontId="38" fillId="6" borderId="18" xfId="2" quotePrefix="1" applyNumberFormat="1" applyFont="1" applyFill="1" applyBorder="1" applyAlignment="1">
      <alignment horizontal="center"/>
    </xf>
    <xf numFmtId="16" fontId="38" fillId="6" borderId="13" xfId="2" quotePrefix="1" applyNumberFormat="1" applyFont="1" applyFill="1" applyBorder="1" applyAlignment="1">
      <alignment horizontal="center"/>
    </xf>
    <xf numFmtId="16" fontId="59" fillId="2" borderId="23" xfId="5" applyNumberFormat="1" applyFont="1" applyFill="1" applyBorder="1" applyAlignment="1">
      <alignment horizontal="left"/>
    </xf>
    <xf numFmtId="0" fontId="59" fillId="2" borderId="24" xfId="0" applyFont="1" applyFill="1" applyBorder="1" applyAlignment="1">
      <alignment horizontal="left" wrapText="1"/>
    </xf>
    <xf numFmtId="16" fontId="59" fillId="6" borderId="25" xfId="2" quotePrefix="1" applyNumberFormat="1" applyFont="1" applyFill="1" applyBorder="1" applyAlignment="1">
      <alignment horizontal="center"/>
    </xf>
    <xf numFmtId="16" fontId="59" fillId="6" borderId="24" xfId="2" applyNumberFormat="1" applyFont="1" applyFill="1" applyBorder="1" applyAlignment="1">
      <alignment horizontal="center"/>
    </xf>
    <xf numFmtId="16" fontId="59" fillId="6" borderId="25" xfId="2" applyNumberFormat="1" applyFont="1" applyFill="1" applyBorder="1" applyAlignment="1">
      <alignment horizontal="center"/>
    </xf>
    <xf numFmtId="16" fontId="59" fillId="6" borderId="27" xfId="2" quotePrefix="1" applyNumberFormat="1" applyFont="1" applyFill="1" applyBorder="1" applyAlignment="1">
      <alignment horizontal="center"/>
    </xf>
    <xf numFmtId="16" fontId="59" fillId="2" borderId="5" xfId="5" applyNumberFormat="1" applyFont="1" applyFill="1" applyBorder="1" applyAlignment="1">
      <alignment horizontal="center"/>
    </xf>
    <xf numFmtId="16" fontId="5" fillId="2" borderId="19" xfId="5" applyNumberFormat="1" applyFont="1" applyFill="1" applyBorder="1" applyAlignment="1">
      <alignment horizontal="left"/>
    </xf>
    <xf numFmtId="16" fontId="5" fillId="2" borderId="26" xfId="5" applyNumberFormat="1" applyFont="1" applyFill="1" applyBorder="1" applyAlignment="1">
      <alignment horizontal="left"/>
    </xf>
    <xf numFmtId="16" fontId="38" fillId="6" borderId="17" xfId="2" quotePrefix="1" applyNumberFormat="1" applyFont="1" applyFill="1" applyBorder="1" applyAlignment="1">
      <alignment horizontal="center"/>
    </xf>
    <xf numFmtId="16" fontId="5" fillId="2" borderId="17" xfId="5" applyNumberFormat="1" applyFont="1" applyFill="1" applyBorder="1" applyAlignment="1">
      <alignment horizontal="left"/>
    </xf>
    <xf numFmtId="16" fontId="5" fillId="6" borderId="18" xfId="2" quotePrefix="1" applyNumberFormat="1" applyFont="1" applyFill="1" applyBorder="1" applyAlignment="1">
      <alignment horizontal="center"/>
    </xf>
    <xf numFmtId="0" fontId="65" fillId="0" borderId="0" xfId="2" applyFont="1"/>
    <xf numFmtId="0" fontId="81" fillId="0" borderId="0" xfId="0" applyFont="1" applyAlignment="1">
      <alignment horizontal="left" vertical="center"/>
    </xf>
    <xf numFmtId="0" fontId="82" fillId="0" borderId="0" xfId="0" applyFont="1"/>
    <xf numFmtId="0" fontId="83" fillId="0" borderId="0" xfId="2" applyFont="1"/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5" fillId="0" borderId="0" xfId="5" applyFont="1"/>
    <xf numFmtId="0" fontId="88" fillId="7" borderId="0" xfId="0" applyFont="1" applyFill="1"/>
    <xf numFmtId="0" fontId="50" fillId="0" borderId="36" xfId="0" applyFont="1" applyBorder="1"/>
    <xf numFmtId="0" fontId="50" fillId="0" borderId="0" xfId="0" applyFont="1"/>
    <xf numFmtId="0" fontId="50" fillId="2" borderId="0" xfId="0" applyFont="1" applyFill="1"/>
    <xf numFmtId="0" fontId="50" fillId="7" borderId="0" xfId="0" applyFont="1" applyFill="1"/>
    <xf numFmtId="0" fontId="50" fillId="0" borderId="37" xfId="0" applyFont="1" applyBorder="1"/>
    <xf numFmtId="0" fontId="50" fillId="0" borderId="38" xfId="0" applyFont="1" applyBorder="1"/>
    <xf numFmtId="0" fontId="50" fillId="2" borderId="38" xfId="0" applyFont="1" applyFill="1" applyBorder="1"/>
    <xf numFmtId="0" fontId="32" fillId="0" borderId="38" xfId="0" applyFont="1" applyBorder="1"/>
    <xf numFmtId="0" fontId="50" fillId="7" borderId="38" xfId="0" applyFont="1" applyFill="1" applyBorder="1"/>
    <xf numFmtId="0" fontId="32" fillId="0" borderId="39" xfId="0" applyFont="1" applyBorder="1"/>
    <xf numFmtId="0" fontId="32" fillId="2" borderId="1" xfId="0" applyFont="1" applyFill="1" applyBorder="1"/>
    <xf numFmtId="0" fontId="50" fillId="0" borderId="1" xfId="0" applyFont="1" applyBorder="1"/>
    <xf numFmtId="0" fontId="32" fillId="0" borderId="1" xfId="0" applyFont="1" applyBorder="1"/>
    <xf numFmtId="0" fontId="50" fillId="7" borderId="1" xfId="0" applyFont="1" applyFill="1" applyBorder="1"/>
    <xf numFmtId="0" fontId="42" fillId="0" borderId="1" xfId="0" applyFont="1" applyBorder="1"/>
    <xf numFmtId="0" fontId="89" fillId="0" borderId="0" xfId="0" applyFont="1"/>
    <xf numFmtId="0" fontId="32" fillId="2" borderId="39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89" fillId="2" borderId="0" xfId="0" applyFont="1" applyFill="1"/>
    <xf numFmtId="0" fontId="89" fillId="2" borderId="40" xfId="0" applyFont="1" applyFill="1" applyBorder="1"/>
    <xf numFmtId="0" fontId="32" fillId="2" borderId="41" xfId="0" applyFont="1" applyFill="1" applyBorder="1"/>
    <xf numFmtId="0" fontId="32" fillId="2" borderId="39" xfId="0" applyFont="1" applyFill="1" applyBorder="1"/>
    <xf numFmtId="0" fontId="42" fillId="2" borderId="1" xfId="0" applyFont="1" applyFill="1" applyBorder="1"/>
    <xf numFmtId="0" fontId="32" fillId="2" borderId="42" xfId="0" applyFont="1" applyFill="1" applyBorder="1" applyAlignment="1">
      <alignment horizontal="left"/>
    </xf>
    <xf numFmtId="0" fontId="32" fillId="2" borderId="10" xfId="0" applyFont="1" applyFill="1" applyBorder="1"/>
    <xf numFmtId="0" fontId="32" fillId="2" borderId="0" xfId="0" applyFont="1" applyFill="1"/>
    <xf numFmtId="0" fontId="32" fillId="2" borderId="43" xfId="0" applyFont="1" applyFill="1" applyBorder="1"/>
    <xf numFmtId="0" fontId="32" fillId="2" borderId="27" xfId="0" applyFont="1" applyFill="1" applyBorder="1"/>
    <xf numFmtId="0" fontId="42" fillId="2" borderId="27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42" fillId="2" borderId="39" xfId="0" applyFont="1" applyFill="1" applyBorder="1"/>
    <xf numFmtId="0" fontId="42" fillId="2" borderId="0" xfId="0" applyFont="1" applyFill="1"/>
    <xf numFmtId="0" fontId="91" fillId="2" borderId="39" xfId="0" applyFont="1" applyFill="1" applyBorder="1"/>
    <xf numFmtId="0" fontId="90" fillId="2" borderId="39" xfId="0" applyFont="1" applyFill="1" applyBorder="1"/>
    <xf numFmtId="0" fontId="32" fillId="2" borderId="39" xfId="7" applyFont="1" applyFill="1" applyBorder="1"/>
    <xf numFmtId="0" fontId="32" fillId="0" borderId="1" xfId="0" quotePrefix="1" applyFont="1" applyBorder="1" applyAlignment="1">
      <alignment horizontal="left"/>
    </xf>
    <xf numFmtId="168" fontId="32" fillId="0" borderId="1" xfId="0" applyNumberFormat="1" applyFont="1" applyBorder="1"/>
    <xf numFmtId="168" fontId="32" fillId="2" borderId="1" xfId="0" applyNumberFormat="1" applyFont="1" applyFill="1" applyBorder="1"/>
    <xf numFmtId="0" fontId="90" fillId="0" borderId="1" xfId="0" applyFont="1" applyBorder="1"/>
    <xf numFmtId="0" fontId="88" fillId="0" borderId="0" xfId="0" applyFont="1"/>
    <xf numFmtId="0" fontId="88" fillId="2" borderId="0" xfId="0" applyFont="1" applyFill="1"/>
    <xf numFmtId="0" fontId="95" fillId="0" borderId="0" xfId="0" applyFont="1" applyAlignment="1">
      <alignment vertical="center"/>
    </xf>
    <xf numFmtId="0" fontId="95" fillId="2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9" fillId="12" borderId="44" xfId="0" applyFont="1" applyFill="1" applyBorder="1" applyAlignment="1">
      <alignment horizontal="center" vertical="center" wrapText="1" readingOrder="1"/>
    </xf>
    <xf numFmtId="0" fontId="99" fillId="12" borderId="44" xfId="0" applyFont="1" applyFill="1" applyBorder="1" applyAlignment="1">
      <alignment horizontal="left" vertical="center" wrapText="1" readingOrder="1"/>
    </xf>
    <xf numFmtId="0" fontId="75" fillId="13" borderId="46" xfId="0" applyFont="1" applyFill="1" applyBorder="1" applyAlignment="1">
      <alignment horizontal="center" vertical="center" wrapText="1" readingOrder="1"/>
    </xf>
    <xf numFmtId="0" fontId="75" fillId="13" borderId="46" xfId="0" applyFont="1" applyFill="1" applyBorder="1" applyAlignment="1">
      <alignment horizontal="left" vertical="center" wrapText="1" readingOrder="1"/>
    </xf>
    <xf numFmtId="0" fontId="75" fillId="0" borderId="48" xfId="0" applyFont="1" applyBorder="1" applyAlignment="1">
      <alignment horizontal="center" vertical="center" wrapText="1" readingOrder="1"/>
    </xf>
    <xf numFmtId="0" fontId="75" fillId="0" borderId="48" xfId="0" applyFont="1" applyBorder="1" applyAlignment="1">
      <alignment horizontal="left" vertical="center" wrapText="1" readingOrder="1"/>
    </xf>
    <xf numFmtId="0" fontId="75" fillId="13" borderId="48" xfId="0" applyFont="1" applyFill="1" applyBorder="1" applyAlignment="1">
      <alignment horizontal="center" vertical="center" wrapText="1" readingOrder="1"/>
    </xf>
    <xf numFmtId="0" fontId="75" fillId="13" borderId="48" xfId="0" applyFont="1" applyFill="1" applyBorder="1" applyAlignment="1">
      <alignment horizontal="left" vertical="center" wrapText="1" readingOrder="1"/>
    </xf>
    <xf numFmtId="0" fontId="21" fillId="3" borderId="10" xfId="6" applyFont="1" applyFill="1" applyBorder="1" applyAlignment="1">
      <alignment horizontal="center" vertical="center" wrapText="1"/>
    </xf>
    <xf numFmtId="0" fontId="21" fillId="3" borderId="27" xfId="6" applyFont="1" applyFill="1" applyBorder="1" applyAlignment="1">
      <alignment horizontal="center" vertical="center" wrapText="1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60" fillId="6" borderId="26" xfId="0" applyFont="1" applyFill="1" applyBorder="1" applyAlignment="1">
      <alignment horizontal="left"/>
    </xf>
    <xf numFmtId="167" fontId="5" fillId="7" borderId="5" xfId="5" applyNumberFormat="1" applyFont="1" applyFill="1" applyBorder="1" applyAlignment="1">
      <alignment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6" fontId="38" fillId="5" borderId="1" xfId="5" applyNumberFormat="1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Font="1" applyBorder="1"/>
    <xf numFmtId="0" fontId="42" fillId="0" borderId="10" xfId="8" applyFont="1" applyBorder="1" applyAlignment="1">
      <alignment horizontal="center" vertical="center"/>
    </xf>
    <xf numFmtId="0" fontId="32" fillId="0" borderId="1" xfId="8" applyFont="1" applyBorder="1"/>
    <xf numFmtId="0" fontId="32" fillId="0" borderId="8" xfId="8" applyFont="1" applyBorder="1"/>
    <xf numFmtId="0" fontId="4" fillId="0" borderId="1" xfId="8" applyFont="1" applyBorder="1"/>
    <xf numFmtId="0" fontId="42" fillId="0" borderId="13" xfId="8" applyFont="1" applyBorder="1" applyAlignment="1">
      <alignment horizontal="center" vertical="center"/>
    </xf>
    <xf numFmtId="0" fontId="96" fillId="0" borderId="1" xfId="8" applyFont="1" applyBorder="1" applyAlignment="1">
      <alignment horizontal="center"/>
    </xf>
    <xf numFmtId="0" fontId="42" fillId="0" borderId="29" xfId="8" applyFont="1" applyBorder="1" applyAlignment="1">
      <alignment horizontal="center" vertical="center"/>
    </xf>
    <xf numFmtId="0" fontId="42" fillId="0" borderId="1" xfId="8" applyFont="1" applyBorder="1" applyAlignment="1">
      <alignment horizontal="center" vertical="center"/>
    </xf>
    <xf numFmtId="0" fontId="97" fillId="0" borderId="1" xfId="8" applyFont="1" applyBorder="1" applyAlignment="1">
      <alignment horizontal="center"/>
    </xf>
    <xf numFmtId="0" fontId="97" fillId="0" borderId="1" xfId="8" applyFont="1" applyBorder="1"/>
    <xf numFmtId="0" fontId="91" fillId="0" borderId="0" xfId="8"/>
    <xf numFmtId="0" fontId="4" fillId="0" borderId="0" xfId="8" applyFont="1" applyAlignment="1">
      <alignment horizontal="center" vertical="center" wrapText="1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133" fillId="6" borderId="6" xfId="2" applyFont="1" applyFill="1" applyBorder="1"/>
    <xf numFmtId="0" fontId="133" fillId="6" borderId="33" xfId="0" applyFont="1" applyFill="1" applyBorder="1" applyAlignment="1">
      <alignment horizontal="left"/>
    </xf>
    <xf numFmtId="16" fontId="133" fillId="6" borderId="18" xfId="2" quotePrefix="1" applyNumberFormat="1" applyFont="1" applyFill="1" applyBorder="1" applyAlignment="1">
      <alignment horizontal="center"/>
    </xf>
    <xf numFmtId="16" fontId="133" fillId="6" borderId="17" xfId="2" quotePrefix="1" applyNumberFormat="1" applyFont="1" applyFill="1" applyBorder="1" applyAlignment="1">
      <alignment horizontal="center"/>
    </xf>
    <xf numFmtId="16" fontId="133" fillId="6" borderId="19" xfId="5" applyNumberFormat="1" applyFont="1" applyFill="1" applyBorder="1" applyAlignment="1">
      <alignment horizontal="left"/>
    </xf>
    <xf numFmtId="0" fontId="73" fillId="0" borderId="34" xfId="0" applyFont="1" applyBorder="1"/>
    <xf numFmtId="0" fontId="73" fillId="0" borderId="35" xfId="0" applyFont="1" applyBorder="1"/>
    <xf numFmtId="0" fontId="73" fillId="2" borderId="35" xfId="0" applyFont="1" applyFill="1" applyBorder="1"/>
    <xf numFmtId="0" fontId="73" fillId="7" borderId="35" xfId="0" applyFont="1" applyFill="1" applyBorder="1"/>
    <xf numFmtId="0" fontId="134" fillId="7" borderId="0" xfId="0" applyFont="1" applyFill="1"/>
    <xf numFmtId="0" fontId="44" fillId="0" borderId="6" xfId="8" applyFont="1" applyBorder="1" applyAlignment="1">
      <alignment vertical="center"/>
    </xf>
    <xf numFmtId="0" fontId="44" fillId="0" borderId="6" xfId="8" applyFont="1" applyBorder="1" applyAlignment="1">
      <alignment horizontal="center" vertical="center" wrapText="1"/>
    </xf>
    <xf numFmtId="0" fontId="44" fillId="0" borderId="0" xfId="8" applyFont="1" applyAlignment="1">
      <alignment horizontal="center" vertical="center" wrapText="1"/>
    </xf>
    <xf numFmtId="0" fontId="135" fillId="0" borderId="0" xfId="8" applyFont="1" applyAlignment="1">
      <alignment vertical="center"/>
    </xf>
    <xf numFmtId="0" fontId="135" fillId="0" borderId="0" xfId="8" applyFont="1"/>
    <xf numFmtId="0" fontId="135" fillId="0" borderId="6" xfId="8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16" fontId="5" fillId="5" borderId="18" xfId="2" applyNumberFormat="1" applyFont="1" applyFill="1" applyBorder="1" applyAlignment="1">
      <alignment horizontal="right"/>
    </xf>
    <xf numFmtId="16" fontId="5" fillId="5" borderId="18" xfId="2" applyNumberFormat="1" applyFont="1" applyFill="1" applyBorder="1" applyAlignment="1">
      <alignment horizontal="center"/>
    </xf>
    <xf numFmtId="16" fontId="55" fillId="5" borderId="18" xfId="2" quotePrefix="1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left" wrapText="1"/>
    </xf>
    <xf numFmtId="0" fontId="133" fillId="6" borderId="32" xfId="0" applyFont="1" applyFill="1" applyBorder="1" applyAlignment="1">
      <alignment horizontal="left"/>
    </xf>
    <xf numFmtId="0" fontId="5" fillId="5" borderId="0" xfId="2" applyFont="1" applyFill="1"/>
    <xf numFmtId="0" fontId="32" fillId="6" borderId="0" xfId="2" applyFont="1" applyFill="1"/>
    <xf numFmtId="0" fontId="4" fillId="6" borderId="64" xfId="2" applyFont="1" applyFill="1" applyBorder="1" applyAlignment="1">
      <alignment horizontal="left"/>
    </xf>
    <xf numFmtId="0" fontId="4" fillId="6" borderId="65" xfId="2" applyFont="1" applyFill="1" applyBorder="1" applyAlignment="1">
      <alignment horizontal="right"/>
    </xf>
    <xf numFmtId="0" fontId="4" fillId="6" borderId="66" xfId="2" applyFont="1" applyFill="1" applyBorder="1" applyAlignment="1">
      <alignment horizontal="right"/>
    </xf>
    <xf numFmtId="0" fontId="4" fillId="6" borderId="63" xfId="2" applyFont="1" applyFill="1" applyBorder="1" applyAlignment="1">
      <alignment horizontal="left"/>
    </xf>
    <xf numFmtId="0" fontId="4" fillId="6" borderId="64" xfId="2" applyFont="1" applyFill="1" applyBorder="1" applyAlignment="1">
      <alignment horizontal="right"/>
    </xf>
    <xf numFmtId="164" fontId="56" fillId="7" borderId="64" xfId="0" applyNumberFormat="1" applyFont="1" applyFill="1" applyBorder="1" applyAlignment="1">
      <alignment horizont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164" fontId="54" fillId="6" borderId="12" xfId="0" applyNumberFormat="1" applyFont="1" applyFill="1" applyBorder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167" fontId="5" fillId="7" borderId="20" xfId="5" applyNumberFormat="1" applyFont="1" applyFill="1" applyBorder="1" applyAlignment="1">
      <alignment vertical="center"/>
    </xf>
    <xf numFmtId="166" fontId="5" fillId="7" borderId="21" xfId="5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58" fillId="6" borderId="0" xfId="2" applyFont="1" applyFill="1"/>
    <xf numFmtId="164" fontId="5" fillId="7" borderId="13" xfId="0" applyNumberFormat="1" applyFont="1" applyFill="1" applyBorder="1" applyAlignment="1">
      <alignment horizontal="center" vertical="center"/>
    </xf>
    <xf numFmtId="16" fontId="55" fillId="6" borderId="18" xfId="2" quotePrefix="1" applyNumberFormat="1" applyFont="1" applyFill="1" applyBorder="1" applyAlignment="1">
      <alignment horizontal="center"/>
    </xf>
    <xf numFmtId="167" fontId="5" fillId="7" borderId="27" xfId="5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16" fontId="5" fillId="6" borderId="18" xfId="2" quotePrefix="1" applyNumberFormat="1" applyFont="1" applyFill="1" applyBorder="1" applyAlignment="1">
      <alignment horizontal="center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38" fillId="5" borderId="0" xfId="2" applyFont="1" applyFill="1"/>
    <xf numFmtId="0" fontId="5" fillId="3" borderId="1" xfId="2" applyFont="1" applyFill="1" applyBorder="1" applyAlignment="1">
      <alignment horizontal="center" vertical="center"/>
    </xf>
    <xf numFmtId="16" fontId="44" fillId="6" borderId="13" xfId="2" quotePrefix="1" applyNumberFormat="1" applyFont="1" applyFill="1" applyBorder="1" applyAlignment="1">
      <alignment horizontal="center"/>
    </xf>
    <xf numFmtId="0" fontId="40" fillId="6" borderId="0" xfId="2" applyFont="1" applyFill="1"/>
    <xf numFmtId="0" fontId="138" fillId="6" borderId="0" xfId="2" applyFont="1" applyFill="1"/>
    <xf numFmtId="164" fontId="38" fillId="6" borderId="11" xfId="0" applyNumberFormat="1" applyFont="1" applyFill="1" applyBorder="1" applyAlignment="1">
      <alignment horizontal="center" vertical="center"/>
    </xf>
    <xf numFmtId="164" fontId="38" fillId="6" borderId="13" xfId="0" applyNumberFormat="1" applyFont="1" applyFill="1" applyBorder="1" applyAlignment="1">
      <alignment horizontal="center" vertical="center"/>
    </xf>
    <xf numFmtId="164" fontId="38" fillId="6" borderId="0" xfId="0" applyNumberFormat="1" applyFont="1" applyFill="1" applyAlignment="1">
      <alignment horizontal="center" vertical="center"/>
    </xf>
    <xf numFmtId="164" fontId="38" fillId="7" borderId="13" xfId="0" applyNumberFormat="1" applyFont="1" applyFill="1" applyBorder="1" applyAlignment="1">
      <alignment horizontal="center"/>
    </xf>
    <xf numFmtId="16" fontId="38" fillId="11" borderId="19" xfId="5" applyNumberFormat="1" applyFont="1" applyFill="1" applyBorder="1" applyAlignment="1">
      <alignment horizontal="left"/>
    </xf>
    <xf numFmtId="0" fontId="3" fillId="6" borderId="0" xfId="2" applyFont="1" applyFill="1"/>
    <xf numFmtId="0" fontId="139" fillId="6" borderId="0" xfId="2" applyFont="1" applyFill="1"/>
    <xf numFmtId="16" fontId="59" fillId="11" borderId="19" xfId="5" applyNumberFormat="1" applyFont="1" applyFill="1" applyBorder="1" applyAlignment="1">
      <alignment horizontal="left"/>
    </xf>
    <xf numFmtId="16" fontId="5" fillId="11" borderId="19" xfId="5" applyNumberFormat="1" applyFont="1" applyFill="1" applyBorder="1" applyAlignment="1">
      <alignment horizontal="left"/>
    </xf>
    <xf numFmtId="0" fontId="5" fillId="2" borderId="0" xfId="2" applyFont="1" applyFill="1" applyAlignment="1"/>
    <xf numFmtId="0" fontId="21" fillId="0" borderId="0" xfId="2" applyFont="1" applyAlignment="1"/>
    <xf numFmtId="0" fontId="81" fillId="0" borderId="0" xfId="0" applyFont="1" applyAlignment="1">
      <alignment vertical="center"/>
    </xf>
    <xf numFmtId="0" fontId="9" fillId="0" borderId="0" xfId="2" applyFont="1" applyAlignment="1"/>
    <xf numFmtId="16" fontId="9" fillId="0" borderId="0" xfId="2" applyNumberFormat="1" applyFont="1" applyAlignment="1"/>
    <xf numFmtId="0" fontId="4" fillId="0" borderId="0" xfId="2" applyFont="1" applyAlignment="1"/>
    <xf numFmtId="0" fontId="5" fillId="3" borderId="29" xfId="5" applyFont="1" applyFill="1" applyBorder="1" applyAlignment="1">
      <alignment horizontal="center" vertical="center"/>
    </xf>
    <xf numFmtId="0" fontId="5" fillId="3" borderId="9" xfId="5" applyFont="1" applyFill="1" applyBorder="1" applyAlignment="1">
      <alignment horizontal="center" vertical="center"/>
    </xf>
    <xf numFmtId="0" fontId="5" fillId="3" borderId="29" xfId="5" applyFont="1" applyFill="1" applyBorder="1" applyAlignment="1">
      <alignment horizontal="center" vertical="center" wrapText="1"/>
    </xf>
    <xf numFmtId="16" fontId="60" fillId="6" borderId="30" xfId="5" applyNumberFormat="1" applyFont="1" applyFill="1" applyBorder="1" applyAlignment="1">
      <alignment horizontal="center"/>
    </xf>
    <xf numFmtId="16" fontId="38" fillId="11" borderId="19" xfId="5" applyNumberFormat="1" applyFont="1" applyFill="1" applyBorder="1" applyAlignment="1">
      <alignment horizontal="center"/>
    </xf>
    <xf numFmtId="16" fontId="133" fillId="6" borderId="26" xfId="5" applyNumberFormat="1" applyFont="1" applyFill="1" applyBorder="1" applyAlignment="1">
      <alignment horizontal="center"/>
    </xf>
    <xf numFmtId="16" fontId="5" fillId="11" borderId="19" xfId="5" applyNumberFormat="1" applyFont="1" applyFill="1" applyBorder="1" applyAlignment="1">
      <alignment horizontal="center"/>
    </xf>
    <xf numFmtId="16" fontId="59" fillId="6" borderId="31" xfId="5" applyNumberFormat="1" applyFont="1" applyFill="1" applyBorder="1" applyAlignment="1">
      <alignment horizontal="center"/>
    </xf>
    <xf numFmtId="16" fontId="38" fillId="6" borderId="26" xfId="2" applyNumberFormat="1" applyFont="1" applyFill="1" applyBorder="1" applyAlignment="1">
      <alignment horizontal="center"/>
    </xf>
    <xf numFmtId="16" fontId="5" fillId="6" borderId="26" xfId="2" applyNumberFormat="1" applyFont="1" applyFill="1" applyBorder="1" applyAlignment="1">
      <alignment horizontal="center"/>
    </xf>
    <xf numFmtId="16" fontId="59" fillId="11" borderId="19" xfId="5" applyNumberFormat="1" applyFont="1" applyFill="1" applyBorder="1" applyAlignment="1">
      <alignment horizontal="center"/>
    </xf>
    <xf numFmtId="0" fontId="57" fillId="5" borderId="0" xfId="2" applyFont="1" applyFill="1"/>
    <xf numFmtId="0" fontId="57" fillId="5" borderId="17" xfId="0" applyFont="1" applyFill="1" applyBorder="1" applyAlignment="1">
      <alignment horizontal="left" wrapText="1"/>
    </xf>
    <xf numFmtId="16" fontId="57" fillId="5" borderId="18" xfId="2" applyNumberFormat="1" applyFont="1" applyFill="1" applyBorder="1" applyAlignment="1">
      <alignment horizontal="right"/>
    </xf>
    <xf numFmtId="16" fontId="57" fillId="5" borderId="18" xfId="2" applyNumberFormat="1" applyFont="1" applyFill="1" applyBorder="1" applyAlignment="1">
      <alignment horizontal="center"/>
    </xf>
    <xf numFmtId="16" fontId="57" fillId="5" borderId="18" xfId="2" quotePrefix="1" applyNumberFormat="1" applyFont="1" applyFill="1" applyBorder="1" applyAlignment="1">
      <alignment horizontal="center"/>
    </xf>
    <xf numFmtId="0" fontId="140" fillId="6" borderId="0" xfId="2" applyFont="1" applyFill="1"/>
    <xf numFmtId="0" fontId="57" fillId="6" borderId="0" xfId="2" applyFont="1" applyFill="1" applyAlignment="1">
      <alignment horizontal="left" vertical="center"/>
    </xf>
    <xf numFmtId="0" fontId="38" fillId="5" borderId="67" xfId="0" applyFont="1" applyFill="1" applyBorder="1" applyAlignment="1">
      <alignment horizontal="left" wrapText="1"/>
    </xf>
    <xf numFmtId="16" fontId="38" fillId="5" borderId="68" xfId="2" applyNumberFormat="1" applyFont="1" applyFill="1" applyBorder="1" applyAlignment="1">
      <alignment horizontal="right"/>
    </xf>
    <xf numFmtId="16" fontId="38" fillId="5" borderId="68" xfId="2" applyNumberFormat="1" applyFont="1" applyFill="1" applyBorder="1" applyAlignment="1">
      <alignment horizontal="center"/>
    </xf>
    <xf numFmtId="16" fontId="38" fillId="5" borderId="68" xfId="2" quotePrefix="1" applyNumberFormat="1" applyFont="1" applyFill="1" applyBorder="1" applyAlignment="1">
      <alignment horizontal="center"/>
    </xf>
    <xf numFmtId="0" fontId="133" fillId="5" borderId="23" xfId="2" applyFont="1" applyFill="1" applyBorder="1"/>
    <xf numFmtId="0" fontId="133" fillId="5" borderId="24" xfId="0" applyFont="1" applyFill="1" applyBorder="1" applyAlignment="1">
      <alignment horizontal="left" wrapText="1"/>
    </xf>
    <xf numFmtId="16" fontId="133" fillId="5" borderId="25" xfId="2" applyNumberFormat="1" applyFont="1" applyFill="1" applyBorder="1" applyAlignment="1">
      <alignment horizontal="right"/>
    </xf>
    <xf numFmtId="16" fontId="133" fillId="5" borderId="25" xfId="2" applyNumberFormat="1" applyFont="1" applyFill="1" applyBorder="1" applyAlignment="1">
      <alignment horizontal="center"/>
    </xf>
    <xf numFmtId="16" fontId="133" fillId="5" borderId="25" xfId="2" quotePrefix="1" applyNumberFormat="1" applyFont="1" applyFill="1" applyBorder="1" applyAlignment="1">
      <alignment horizontal="center"/>
    </xf>
    <xf numFmtId="0" fontId="44" fillId="6" borderId="0" xfId="2" applyFont="1" applyFill="1"/>
    <xf numFmtId="16" fontId="38" fillId="6" borderId="1" xfId="5" applyNumberFormat="1" applyFont="1" applyFill="1" applyBorder="1" applyAlignment="1"/>
    <xf numFmtId="16" fontId="38" fillId="5" borderId="1" xfId="0" applyNumberFormat="1" applyFont="1" applyFill="1" applyBorder="1" applyAlignment="1"/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4" borderId="1" xfId="6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21" fillId="3" borderId="1" xfId="6" applyFont="1" applyFill="1" applyBorder="1" applyAlignment="1">
      <alignment horizontal="left" vertical="center"/>
    </xf>
    <xf numFmtId="0" fontId="21" fillId="3" borderId="1" xfId="6" applyFont="1" applyFill="1" applyBorder="1" applyAlignment="1">
      <alignment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2" xfId="6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21" fillId="3" borderId="4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1" fillId="3" borderId="6" xfId="6" applyFont="1" applyFill="1" applyBorder="1" applyAlignment="1">
      <alignment horizontal="center" vertical="center" wrapText="1"/>
    </xf>
    <xf numFmtId="0" fontId="21" fillId="3" borderId="7" xfId="6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9" fillId="0" borderId="0" xfId="2" applyFont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10" borderId="8" xfId="2" applyFont="1" applyFill="1" applyBorder="1" applyAlignment="1">
      <alignment horizontal="center" vertical="center" wrapText="1"/>
    </xf>
    <xf numFmtId="0" fontId="5" fillId="10" borderId="9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27" xfId="8" applyFont="1" applyBorder="1" applyAlignment="1">
      <alignment horizontal="center" vertical="center"/>
    </xf>
    <xf numFmtId="0" fontId="74" fillId="13" borderId="45" xfId="0" applyFont="1" applyFill="1" applyBorder="1" applyAlignment="1">
      <alignment horizontal="center" vertical="center" wrapText="1" readingOrder="1"/>
    </xf>
    <xf numFmtId="0" fontId="74" fillId="13" borderId="47" xfId="0" applyFont="1" applyFill="1" applyBorder="1" applyAlignment="1">
      <alignment horizontal="center" vertical="center" wrapText="1" readingOrder="1"/>
    </xf>
    <xf numFmtId="0" fontId="74" fillId="13" borderId="49" xfId="0" applyFont="1" applyFill="1" applyBorder="1" applyAlignment="1">
      <alignment horizontal="center" vertical="center" wrapText="1" readingOrder="1"/>
    </xf>
    <xf numFmtId="0" fontId="74" fillId="13" borderId="45" xfId="0" applyFont="1" applyFill="1" applyBorder="1" applyAlignment="1">
      <alignment horizontal="left" vertical="center" wrapText="1" readingOrder="1"/>
    </xf>
    <xf numFmtId="0" fontId="74" fillId="13" borderId="47" xfId="0" applyFont="1" applyFill="1" applyBorder="1" applyAlignment="1">
      <alignment horizontal="left" vertical="center" wrapText="1" readingOrder="1"/>
    </xf>
    <xf numFmtId="0" fontId="74" fillId="13" borderId="49" xfId="0" applyFont="1" applyFill="1" applyBorder="1" applyAlignment="1">
      <alignment horizontal="left" vertical="center" wrapText="1" readingOrder="1"/>
    </xf>
    <xf numFmtId="0" fontId="75" fillId="13" borderId="45" xfId="0" applyFont="1" applyFill="1" applyBorder="1" applyAlignment="1">
      <alignment horizontal="center" vertical="center" wrapText="1" readingOrder="1"/>
    </xf>
    <xf numFmtId="0" fontId="75" fillId="13" borderId="49" xfId="0" applyFont="1" applyFill="1" applyBorder="1" applyAlignment="1">
      <alignment horizontal="center" vertical="center" wrapText="1" readingOrder="1"/>
    </xf>
    <xf numFmtId="16" fontId="141" fillId="11" borderId="19" xfId="5" applyNumberFormat="1" applyFont="1" applyFill="1" applyBorder="1" applyAlignment="1">
      <alignment horizontal="left"/>
    </xf>
    <xf numFmtId="16" fontId="141" fillId="11" borderId="19" xfId="5" applyNumberFormat="1" applyFont="1" applyFill="1" applyBorder="1" applyAlignment="1">
      <alignment horizontal="center"/>
    </xf>
  </cellXfs>
  <cellStyles count="331">
    <cellStyle name="20% - 强调文字颜色 1" xfId="62"/>
    <cellStyle name="20% - 强调文字颜色 1 2" xfId="225"/>
    <cellStyle name="20% - 强调文字颜色 2" xfId="52"/>
    <cellStyle name="20% - 强调文字颜色 2 2" xfId="226"/>
    <cellStyle name="20% - 强调文字颜色 3" xfId="63"/>
    <cellStyle name="20% - 强调文字颜色 3 2" xfId="227"/>
    <cellStyle name="20% - 强调文字颜色 4" xfId="64"/>
    <cellStyle name="20% - 强调文字颜色 4 2" xfId="228"/>
    <cellStyle name="20% - 强调文字颜色 5" xfId="65"/>
    <cellStyle name="20% - 强调文字颜色 5 2" xfId="229"/>
    <cellStyle name="20% - 强调文字颜色 6" xfId="39"/>
    <cellStyle name="20% - 强调文字颜色 6 2" xfId="230"/>
    <cellStyle name="40% - 强调文字颜色 1" xfId="58"/>
    <cellStyle name="40% - 强调文字颜色 1 2" xfId="231"/>
    <cellStyle name="40% - 强调文字颜色 2" xfId="60"/>
    <cellStyle name="40% - 强调文字颜色 2 2" xfId="232"/>
    <cellStyle name="40% - 强调文字颜色 3" xfId="61"/>
    <cellStyle name="40% - 强调文字颜色 3 2" xfId="233"/>
    <cellStyle name="40% - 强调文字颜色 4" xfId="57"/>
    <cellStyle name="40% - 强调文字颜色 4 2" xfId="234"/>
    <cellStyle name="40% - 强调文字颜色 5" xfId="59"/>
    <cellStyle name="40% - 强调文字颜色 5 2" xfId="235"/>
    <cellStyle name="40% - 强调文字颜色 6" xfId="46"/>
    <cellStyle name="40% - 强调文字颜色 6 2" xfId="236"/>
    <cellStyle name="60% - 强调文字颜色 1" xfId="66"/>
    <cellStyle name="60% - 强调文字颜色 1 2" xfId="237"/>
    <cellStyle name="60% - 强调文字颜色 2" xfId="67"/>
    <cellStyle name="60% - 强调文字颜色 2 2" xfId="238"/>
    <cellStyle name="60% - 强调文字颜色 3" xfId="68"/>
    <cellStyle name="60% - 强调文字颜色 3 2" xfId="239"/>
    <cellStyle name="60% - 强调文字颜色 4" xfId="69"/>
    <cellStyle name="60% - 强调文字颜色 4 2" xfId="240"/>
    <cellStyle name="60% - 强调文字颜色 5" xfId="70"/>
    <cellStyle name="60% - 强调文字颜色 5 2" xfId="241"/>
    <cellStyle name="60% - 强调文字颜色 6" xfId="71"/>
    <cellStyle name="60% - 强调文字颜色 6 2" xfId="242"/>
    <cellStyle name="Comma 2" xfId="10"/>
    <cellStyle name="Hyperlink" xfId="1" builtinId="8"/>
    <cellStyle name="Hyperlink 2" xfId="224"/>
    <cellStyle name="Hyperlink 3" xfId="11"/>
    <cellStyle name="Normal" xfId="0" builtinId="0"/>
    <cellStyle name="Normal 10" xfId="36"/>
    <cellStyle name="Normal 11" xfId="37"/>
    <cellStyle name="Normal 12" xfId="170"/>
    <cellStyle name="Normal 13" xfId="171"/>
    <cellStyle name="Normal 14" xfId="177"/>
    <cellStyle name="Normal 15" xfId="9"/>
    <cellStyle name="Normal 16" xfId="223"/>
    <cellStyle name="Normal 17" xfId="73"/>
    <cellStyle name="Normal 17 2" xfId="172"/>
    <cellStyle name="Normal 17 3" xfId="175"/>
    <cellStyle name="Normal 18" xfId="75"/>
    <cellStyle name="Normal 18 2" xfId="76"/>
    <cellStyle name="Normal 19" xfId="178"/>
    <cellStyle name="Normal 2" xfId="12"/>
    <cellStyle name="Normal 2 2" xfId="13"/>
    <cellStyle name="Normal 2 2 2" xfId="78"/>
    <cellStyle name="Normal 2 2 2 2" xfId="181"/>
    <cellStyle name="Normal 2 2 3" xfId="174"/>
    <cellStyle name="Normal 2 2 4" xfId="180"/>
    <cellStyle name="Normal 2 3" xfId="77"/>
    <cellStyle name="Normal 2 3 2" xfId="183"/>
    <cellStyle name="Normal 2 3 2 2" xfId="184"/>
    <cellStyle name="Normal 2 3 3" xfId="185"/>
    <cellStyle name="Normal 2 3 4" xfId="182"/>
    <cellStyle name="Normal 2 4" xfId="173"/>
    <cellStyle name="Normal 2 4 2" xfId="187"/>
    <cellStyle name="Normal 2 4 2 2" xfId="188"/>
    <cellStyle name="Normal 2 4 3" xfId="189"/>
    <cellStyle name="Normal 2 4 4" xfId="186"/>
    <cellStyle name="Normal 2 5" xfId="176"/>
    <cellStyle name="Normal 2 5 2" xfId="191"/>
    <cellStyle name="Normal 2 5 2 2" xfId="192"/>
    <cellStyle name="Normal 2 5 3" xfId="193"/>
    <cellStyle name="Normal 2 5 4" xfId="190"/>
    <cellStyle name="Normal 2 6" xfId="194"/>
    <cellStyle name="Normal 2 6 2" xfId="195"/>
    <cellStyle name="Normal 2 6 2 2" xfId="196"/>
    <cellStyle name="Normal 2 6 3" xfId="197"/>
    <cellStyle name="Normal 2 7" xfId="198"/>
    <cellStyle name="Normal 2 7 2" xfId="199"/>
    <cellStyle name="Normal 2 8" xfId="200"/>
    <cellStyle name="Normal 2 9" xfId="179"/>
    <cellStyle name="Normal 2_atd" xfId="14"/>
    <cellStyle name="Normal 3" xfId="22"/>
    <cellStyle name="Normal 3 2" xfId="202"/>
    <cellStyle name="Normal 3 3" xfId="201"/>
    <cellStyle name="Normal 345 5 68" xfId="20"/>
    <cellStyle name="Normal 4" xfId="26"/>
    <cellStyle name="Normal 4 2" xfId="204"/>
    <cellStyle name="Normal 4 3" xfId="203"/>
    <cellStyle name="Normal 5" xfId="27"/>
    <cellStyle name="Normal 5 2" xfId="206"/>
    <cellStyle name="Normal 5 3" xfId="205"/>
    <cellStyle name="Normal 6" xfId="32"/>
    <cellStyle name="Normal 7" xfId="33"/>
    <cellStyle name="Normal 8" xfId="34"/>
    <cellStyle name="Normal 81" xfId="79"/>
    <cellStyle name="Normal 9" xfId="35"/>
    <cellStyle name="Normal_EUROPE" xfId="2"/>
    <cellStyle name="Normal_MED (1)" xfId="5"/>
    <cellStyle name="Normal_Persian Gulf via HKG" xfId="4"/>
    <cellStyle name="Normal_Sheet1" xfId="6"/>
    <cellStyle name="Normal_US WC &amp; Canada" xfId="3"/>
    <cellStyle name="normální 2" xfId="83"/>
    <cellStyle name="normální 2 2" xfId="81"/>
    <cellStyle name="normální 2 2 2" xfId="84"/>
    <cellStyle name="normální 2 2 3" xfId="244"/>
    <cellStyle name="normální 2 3" xfId="85"/>
    <cellStyle name="normální 2 4" xfId="243"/>
    <cellStyle name="normální 2_Xl0001353" xfId="86"/>
    <cellStyle name="normální_04Road" xfId="87"/>
    <cellStyle name="표준 2" xfId="218"/>
    <cellStyle name="표준 2 2" xfId="219"/>
    <cellStyle name="표준 3" xfId="220"/>
    <cellStyle name="표준 3 2" xfId="221"/>
    <cellStyle name="표준_AWE-PDM" xfId="222"/>
    <cellStyle name="一般_2008-10-28 Long Term Schedule CTS SVC" xfId="88"/>
    <cellStyle name="千位分隔[0] 2" xfId="217"/>
    <cellStyle name="千位分隔[0]_AEN and AES PFS(200803)-国内挂港节省4小时 2" xfId="31"/>
    <cellStyle name="好" xfId="89"/>
    <cellStyle name="好 2" xfId="245"/>
    <cellStyle name="好_MED WB ARB 1st Quarter 2013" xfId="90"/>
    <cellStyle name="好_MED WB ARB 1st Quarter 2013 2" xfId="246"/>
    <cellStyle name="好_MED WB ARB 1st Quarter 2015" xfId="53"/>
    <cellStyle name="好_MED WB ARB 1st Quarter 2015 2" xfId="247"/>
    <cellStyle name="好_MED WB ARB 1st Quarter 2015v2" xfId="91"/>
    <cellStyle name="好_MED WB ARB 1st Quarter 2015v2 2" xfId="248"/>
    <cellStyle name="好_MED WB ARB 2nd Quarter 2014" xfId="42"/>
    <cellStyle name="好_MED WB ARB 2nd Quarter 2014 2" xfId="249"/>
    <cellStyle name="好_MED WB ARB 2nd Quarter 2014V2" xfId="92"/>
    <cellStyle name="好_MED WB ARB 2nd Quarter 2014V2 2" xfId="250"/>
    <cellStyle name="好_MED WB ARB 3rd Quarter 2013" xfId="93"/>
    <cellStyle name="好_MED WB ARB 3rd Quarter 2013 2" xfId="251"/>
    <cellStyle name="好_MED WB ARB 4th Quarter 2013V1" xfId="94"/>
    <cellStyle name="好_MED WB ARB 4th Quarter 2013V1 2" xfId="252"/>
    <cellStyle name="好_NW EUR SVC Westbound RF Arbitraries 2nd Qtr 2014" xfId="95"/>
    <cellStyle name="好_NW EUR SVC Westbound RF Arbitraries 2nd Qtr 2014 2" xfId="253"/>
    <cellStyle name="好_NW EUR SVC Westbound RF Arbitraries 3rd Qtr 2013" xfId="96"/>
    <cellStyle name="好_NW EUR SVC Westbound RF Arbitraries 3rd Qtr 2013 2" xfId="254"/>
    <cellStyle name="好_NW EUR SVC Westbound RF Arbitraries 3rd Qtr 2014" xfId="97"/>
    <cellStyle name="好_NW EUR SVC Westbound RF Arbitraries 3rd Qtr 2014 2" xfId="255"/>
    <cellStyle name="好_NWE 2011 3rd qu WB ARB proposal" xfId="98"/>
    <cellStyle name="好_NWE 2011 3rd qu WB ARB proposal 2" xfId="256"/>
    <cellStyle name="好_NWE 2011 4thQ WB ARB proposal" xfId="99"/>
    <cellStyle name="好_NWE 2011 4thQ WB ARB proposal 2" xfId="257"/>
    <cellStyle name="好_NWE WB ARB 1st Quarter 2013" xfId="100"/>
    <cellStyle name="好_NWE WB ARB 1st Quarter 2013 2" xfId="258"/>
    <cellStyle name="好_NWE WB ARB 1st Quarter 2013V2" xfId="101"/>
    <cellStyle name="好_NWE WB ARB 1st Quarter 2013V2 2" xfId="259"/>
    <cellStyle name="好_NWE WB ARB 1st Quarter 2014" xfId="48"/>
    <cellStyle name="好_NWE WB ARB 1st Quarter 2014 2" xfId="260"/>
    <cellStyle name="好_NWE WB ARB 2nd Quarter 2012 proposals" xfId="102"/>
    <cellStyle name="好_NWE WB ARB 2nd Quarter 2012 proposals 2" xfId="261"/>
    <cellStyle name="好_NWE WB ARB 2nd Quarter 2013" xfId="82"/>
    <cellStyle name="好_NWE WB ARB 2nd Quarter 2013 2" xfId="262"/>
    <cellStyle name="好_NWE WB ARB 2nd Quarter 2013 V1" xfId="104"/>
    <cellStyle name="好_NWE WB ARB 2nd Quarter 2013 V1 2" xfId="263"/>
    <cellStyle name="好_NWE WB ARB 2nd Quarter 2013 V4" xfId="105"/>
    <cellStyle name="好_NWE WB ARB 2nd Quarter 2013 V4 2" xfId="264"/>
    <cellStyle name="好_NWE WB ARB 2nd Quarter 2014(20140529-20140630)" xfId="106"/>
    <cellStyle name="好_NWE WB ARB 2nd Quarter 2014(20140529-20140630) 2" xfId="265"/>
    <cellStyle name="好_NWE WB ARB 2nd Quarter 2014v2" xfId="107"/>
    <cellStyle name="好_NWE WB ARB 2nd Quarter 2014v2 2" xfId="266"/>
    <cellStyle name="好_NWE WB ARB 2nd Quarter 2014v3 (1)" xfId="108"/>
    <cellStyle name="好_NWE WB ARB 2nd Quarter 2014v3 (1) 2" xfId="267"/>
    <cellStyle name="好_NWE WB ARB 3rd Quarter 2012" xfId="109"/>
    <cellStyle name="好_NWE WB ARB 3rd Quarter 2012 2" xfId="268"/>
    <cellStyle name="好_NWE WB ARB 3rd Quarter 2013" xfId="110"/>
    <cellStyle name="好_NWE WB ARB 3rd Quarter 2013 2" xfId="269"/>
    <cellStyle name="好_NWE WB ARB 3rd Quarter 2014" xfId="111"/>
    <cellStyle name="好_NWE WB ARB 3rd Quarter 2014 2" xfId="270"/>
    <cellStyle name="好_NWE WB ARB 4th Quarter 2012" xfId="112"/>
    <cellStyle name="好_NWE WB ARB 4th Quarter 2012 2" xfId="271"/>
    <cellStyle name="好_NWE WB ARB 4th Quarter 2012 update" xfId="113"/>
    <cellStyle name="好_NWE WB ARB 4th Quarter 2012 update 2" xfId="272"/>
    <cellStyle name="好_NWE WB ARB 4th Quarter 2013" xfId="114"/>
    <cellStyle name="好_NWE WB ARB 4th Quarter 2013 2" xfId="273"/>
    <cellStyle name="好_NWE WB ARB 4th Quarter 2014" xfId="115"/>
    <cellStyle name="好_NWE WB ARB 4th Quarter 2014 2" xfId="274"/>
    <cellStyle name="好_NWE WB ARB NOV 25-DEC 31 2011" xfId="51"/>
    <cellStyle name="好_NWE WB ARB NOV 25-DEC 31 2011 2" xfId="275"/>
    <cellStyle name="好_NWE WB ARB Q1 2012" xfId="41"/>
    <cellStyle name="好_NWE WB ARB Q1 2012 2" xfId="276"/>
    <cellStyle name="好_REVISED NWE WB ARB 3rd Quarter 2013" xfId="116"/>
    <cellStyle name="好_REVISED NWE WB ARB 3rd Quarter 2013 2" xfId="277"/>
    <cellStyle name="好_UPDATED NWE WB ARB 1st Quarter 2013" xfId="55"/>
    <cellStyle name="好_UPDATED NWE WB ARB 1st Quarter 2013 2" xfId="278"/>
    <cellStyle name="差" xfId="117"/>
    <cellStyle name="差 2" xfId="279"/>
    <cellStyle name="差_MED WB ARB 1st Quarter 2013" xfId="118"/>
    <cellStyle name="差_MED WB ARB 1st Quarter 2013 2" xfId="280"/>
    <cellStyle name="差_MED WB ARB 1st Quarter 2015" xfId="119"/>
    <cellStyle name="差_MED WB ARB 1st Quarter 2015 2" xfId="281"/>
    <cellStyle name="差_MED WB ARB 1st Quarter 2015v2" xfId="120"/>
    <cellStyle name="差_MED WB ARB 1st Quarter 2015v2 2" xfId="282"/>
    <cellStyle name="差_MED WB ARB 2nd Quarter 2014" xfId="122"/>
    <cellStyle name="差_MED WB ARB 2nd Quarter 2014 2" xfId="283"/>
    <cellStyle name="差_MED WB ARB 2nd Quarter 2014V2" xfId="121"/>
    <cellStyle name="差_MED WB ARB 2nd Quarter 2014V2 2" xfId="284"/>
    <cellStyle name="差_MED WB ARB 3rd Quarter 2013" xfId="123"/>
    <cellStyle name="差_MED WB ARB 3rd Quarter 2013 2" xfId="285"/>
    <cellStyle name="差_MED WB ARB 4th Quarter 2013V1" xfId="124"/>
    <cellStyle name="差_MED WB ARB 4th Quarter 2013V1 2" xfId="286"/>
    <cellStyle name="差_NW EUR SVC Westbound RF Arbitraries 2nd Qtr 2014" xfId="125"/>
    <cellStyle name="差_NW EUR SVC Westbound RF Arbitraries 2nd Qtr 2014 2" xfId="287"/>
    <cellStyle name="差_NW EUR SVC Westbound RF Arbitraries 3rd Qtr 2013" xfId="50"/>
    <cellStyle name="差_NW EUR SVC Westbound RF Arbitraries 3rd Qtr 2013 2" xfId="288"/>
    <cellStyle name="差_NW EUR SVC Westbound RF Arbitraries 3rd Qtr 2014" xfId="126"/>
    <cellStyle name="差_NW EUR SVC Westbound RF Arbitraries 3rd Qtr 2014 2" xfId="289"/>
    <cellStyle name="差_NWE 2011 3rd qu WB ARB proposal" xfId="128"/>
    <cellStyle name="差_NWE 2011 3rd qu WB ARB proposal 2" xfId="290"/>
    <cellStyle name="差_NWE 2011 4thQ WB ARB proposal" xfId="129"/>
    <cellStyle name="差_NWE 2011 4thQ WB ARB proposal 2" xfId="291"/>
    <cellStyle name="差_NWE WB ARB 1st Quarter 2013" xfId="130"/>
    <cellStyle name="差_NWE WB ARB 1st Quarter 2013 2" xfId="292"/>
    <cellStyle name="差_NWE WB ARB 1st Quarter 2013V2" xfId="49"/>
    <cellStyle name="差_NWE WB ARB 1st Quarter 2013V2 2" xfId="293"/>
    <cellStyle name="差_NWE WB ARB 1st Quarter 2014" xfId="131"/>
    <cellStyle name="差_NWE WB ARB 1st Quarter 2014 2" xfId="294"/>
    <cellStyle name="差_NWE WB ARB 2nd Quarter 2012 proposals" xfId="132"/>
    <cellStyle name="差_NWE WB ARB 2nd Quarter 2012 proposals 2" xfId="295"/>
    <cellStyle name="差_NWE WB ARB 2nd Quarter 2013" xfId="133"/>
    <cellStyle name="差_NWE WB ARB 2nd Quarter 2013 2" xfId="296"/>
    <cellStyle name="差_NWE WB ARB 2nd Quarter 2013 V1" xfId="134"/>
    <cellStyle name="差_NWE WB ARB 2nd Quarter 2013 V1 2" xfId="297"/>
    <cellStyle name="差_NWE WB ARB 2nd Quarter 2013 V4" xfId="103"/>
    <cellStyle name="差_NWE WB ARB 2nd Quarter 2013 V4 2" xfId="298"/>
    <cellStyle name="差_NWE WB ARB 2nd Quarter 2014(20140529-20140630)" xfId="135"/>
    <cellStyle name="差_NWE WB ARB 2nd Quarter 2014(20140529-20140630) 2" xfId="299"/>
    <cellStyle name="差_NWE WB ARB 2nd Quarter 2014v2" xfId="56"/>
    <cellStyle name="差_NWE WB ARB 2nd Quarter 2014v2 2" xfId="300"/>
    <cellStyle name="差_NWE WB ARB 2nd Quarter 2014v3 (1)" xfId="136"/>
    <cellStyle name="差_NWE WB ARB 2nd Quarter 2014v3 (1) 2" xfId="301"/>
    <cellStyle name="差_NWE WB ARB 3rd Quarter 2012" xfId="138"/>
    <cellStyle name="差_NWE WB ARB 3rd Quarter 2012 2" xfId="302"/>
    <cellStyle name="差_NWE WB ARB 3rd Quarter 2013" xfId="127"/>
    <cellStyle name="差_NWE WB ARB 3rd Quarter 2013 2" xfId="303"/>
    <cellStyle name="差_NWE WB ARB 3rd Quarter 2014" xfId="139"/>
    <cellStyle name="差_NWE WB ARB 3rd Quarter 2014 2" xfId="304"/>
    <cellStyle name="差_NWE WB ARB 4th Quarter 2012" xfId="140"/>
    <cellStyle name="差_NWE WB ARB 4th Quarter 2012 2" xfId="305"/>
    <cellStyle name="差_NWE WB ARB 4th Quarter 2012 update" xfId="141"/>
    <cellStyle name="差_NWE WB ARB 4th Quarter 2012 update 2" xfId="306"/>
    <cellStyle name="差_NWE WB ARB 4th Quarter 2013" xfId="142"/>
    <cellStyle name="差_NWE WB ARB 4th Quarter 2013 2" xfId="307"/>
    <cellStyle name="差_NWE WB ARB 4th Quarter 2014" xfId="143"/>
    <cellStyle name="差_NWE WB ARB 4th Quarter 2014 2" xfId="308"/>
    <cellStyle name="差_NWE WB ARB NOV 25-DEC 31 2011" xfId="144"/>
    <cellStyle name="差_NWE WB ARB NOV 25-DEC 31 2011 2" xfId="309"/>
    <cellStyle name="差_NWE WB ARB Q1 2012" xfId="145"/>
    <cellStyle name="差_NWE WB ARB Q1 2012 2" xfId="310"/>
    <cellStyle name="差_REVISED NWE WB ARB 3rd Quarter 2013" xfId="146"/>
    <cellStyle name="差_REVISED NWE WB ARB 3rd Quarter 2013 2" xfId="311"/>
    <cellStyle name="差_UPDATED NWE WB ARB 1st Quarter 2013" xfId="147"/>
    <cellStyle name="差_UPDATED NWE WB ARB 1st Quarter 2013 2" xfId="312"/>
    <cellStyle name="常规 2" xfId="15"/>
    <cellStyle name="常规 2 2" xfId="7"/>
    <cellStyle name="常规 2 2 2" xfId="148"/>
    <cellStyle name="常规 2 2 3" xfId="54"/>
    <cellStyle name="常规 2 2 4" xfId="208"/>
    <cellStyle name="常规 2 2 5" xfId="23"/>
    <cellStyle name="常规 2 3" xfId="24"/>
    <cellStyle name="常规 2 3 2" xfId="47"/>
    <cellStyle name="常规 2 4" xfId="43"/>
    <cellStyle name="常规 2 5" xfId="207"/>
    <cellStyle name="常规 2_Xl0001226" xfId="149"/>
    <cellStyle name="常规 21 2 2 2" xfId="150"/>
    <cellStyle name="常规 3" xfId="8"/>
    <cellStyle name="常规 3 13" xfId="152"/>
    <cellStyle name="常规 3 2" xfId="25"/>
    <cellStyle name="常规 3 2 2" xfId="80"/>
    <cellStyle name="常规 3 2 2 2" xfId="38"/>
    <cellStyle name="常规 3 2 2 2 2" xfId="313"/>
    <cellStyle name="常规 3 3" xfId="21"/>
    <cellStyle name="常规 3 4" xfId="29"/>
    <cellStyle name="常规 3 5" xfId="151"/>
    <cellStyle name="常规 3 6" xfId="209"/>
    <cellStyle name="常规 3 7" xfId="16"/>
    <cellStyle name="常规 4" xfId="17"/>
    <cellStyle name="常规 4 2" xfId="30"/>
    <cellStyle name="常规 4 2 2" xfId="19"/>
    <cellStyle name="常规 4 3" xfId="153"/>
    <cellStyle name="常规 4 4" xfId="210"/>
    <cellStyle name="常规 5" xfId="211"/>
    <cellStyle name="常规 6" xfId="212"/>
    <cellStyle name="常规 7" xfId="213"/>
    <cellStyle name="常规 7 2" xfId="214"/>
    <cellStyle name="常规 8" xfId="215"/>
    <cellStyle name="常规_2007-2008年航线运力调整1121－交欧贸更新8改9_2011年预算-交计划运营20110223_2011年预算-交计划运营20110228" xfId="18"/>
    <cellStyle name="强调文字颜色 1" xfId="154"/>
    <cellStyle name="强调文字颜色 1 2" xfId="314"/>
    <cellStyle name="强调文字颜色 2" xfId="40"/>
    <cellStyle name="强调文字颜色 2 2" xfId="315"/>
    <cellStyle name="强调文字颜色 3" xfId="155"/>
    <cellStyle name="强调文字颜色 3 2" xfId="316"/>
    <cellStyle name="强调文字颜色 4" xfId="156"/>
    <cellStyle name="强调文字颜色 4 2" xfId="317"/>
    <cellStyle name="强调文字颜色 5" xfId="157"/>
    <cellStyle name="强调文字颜色 5 2" xfId="318"/>
    <cellStyle name="强调文字颜色 6" xfId="158"/>
    <cellStyle name="强调文字颜色 6 2" xfId="319"/>
    <cellStyle name="标题" xfId="159"/>
    <cellStyle name="标题 1" xfId="160"/>
    <cellStyle name="标题 2" xfId="161"/>
    <cellStyle name="标题 3" xfId="162"/>
    <cellStyle name="标题 4" xfId="72"/>
    <cellStyle name="标题_MED WB ARB 1st Quarter 2013" xfId="163"/>
    <cellStyle name="检查单元格" xfId="164"/>
    <cellStyle name="检查单元格 2" xfId="320"/>
    <cellStyle name="標準_proforma of PNW 2011" xfId="28"/>
    <cellStyle name="汇总" xfId="74"/>
    <cellStyle name="汇总 2" xfId="326"/>
    <cellStyle name="注释" xfId="165"/>
    <cellStyle name="注释 2" xfId="321"/>
    <cellStyle name="注释 3" xfId="330"/>
    <cellStyle name="解释性文本" xfId="137"/>
    <cellStyle name="警告文本" xfId="166"/>
    <cellStyle name="计算" xfId="45"/>
    <cellStyle name="计算 2" xfId="322"/>
    <cellStyle name="计算 3" xfId="327"/>
    <cellStyle name="超链接 2" xfId="216"/>
    <cellStyle name="输入" xfId="167"/>
    <cellStyle name="输入 2" xfId="323"/>
    <cellStyle name="输入 3" xfId="329"/>
    <cellStyle name="输出" xfId="168"/>
    <cellStyle name="输出 2" xfId="324"/>
    <cellStyle name="输出 3" xfId="328"/>
    <cellStyle name="适中" xfId="44"/>
    <cellStyle name="适中 2" xfId="325"/>
    <cellStyle name="链接单元格" xfId="169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C9349DC-5E93-40AA-8E25-C6B088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32C10CB-0E86-4923-B2E7-C7041D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4A3A17FD-0951-49AD-906D-00FF24B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EFBECE4-4B26-446F-B909-E3F85D4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D26" sqref="D26"/>
    </sheetView>
  </sheetViews>
  <sheetFormatPr defaultColWidth="10.28515625" defaultRowHeight="15"/>
  <cols>
    <col min="1" max="1" width="15.28515625" style="21" customWidth="1"/>
    <col min="2" max="2" width="13.85546875" style="21" customWidth="1"/>
    <col min="3" max="5" width="10.28515625" style="21"/>
    <col min="6" max="6" width="23" style="21" customWidth="1"/>
    <col min="7" max="7" width="13.42578125" style="21" customWidth="1"/>
    <col min="8" max="10" width="10.28515625" style="21"/>
    <col min="11" max="11" width="27.42578125" style="21" customWidth="1"/>
    <col min="12" max="12" width="0" style="21" hidden="1" customWidth="1"/>
    <col min="13" max="16384" width="10.28515625" style="21"/>
  </cols>
  <sheetData>
    <row r="1" spans="1:13" s="4" customFormat="1" ht="15.75">
      <c r="A1" s="1"/>
      <c r="B1" s="2"/>
      <c r="C1" s="3"/>
      <c r="D1" s="2"/>
      <c r="E1" s="2"/>
      <c r="K1" s="5"/>
    </row>
    <row r="2" spans="1:13" s="6" customFormat="1" ht="33.75">
      <c r="A2" s="507" t="s">
        <v>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3" spans="1:13" s="8" customFormat="1" ht="18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3" s="8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8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8">
      <c r="A7" s="9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3" customFormat="1" ht="18">
      <c r="A8" s="11" t="s">
        <v>2</v>
      </c>
      <c r="B8" s="12" t="s">
        <v>3</v>
      </c>
    </row>
    <row r="9" spans="1:13" s="13" customFormat="1" ht="18">
      <c r="A9" s="11" t="s">
        <v>2</v>
      </c>
      <c r="B9" s="12" t="s">
        <v>404</v>
      </c>
    </row>
    <row r="10" spans="1:13" s="14" customFormat="1" ht="18">
      <c r="A10" s="11" t="s">
        <v>2</v>
      </c>
      <c r="B10" s="12" t="s">
        <v>4</v>
      </c>
      <c r="G10" s="15"/>
      <c r="H10" s="12"/>
      <c r="I10" s="12"/>
    </row>
    <row r="11" spans="1:13" s="17" customFormat="1" ht="18">
      <c r="A11" s="11" t="s">
        <v>2</v>
      </c>
      <c r="B11" s="12" t="s">
        <v>5</v>
      </c>
      <c r="C11" s="14"/>
      <c r="D11" s="14"/>
      <c r="E11" s="14"/>
      <c r="F11" s="16"/>
      <c r="G11" s="15"/>
      <c r="H11" s="12"/>
      <c r="I11" s="12"/>
      <c r="J11" s="14"/>
      <c r="K11" s="14"/>
      <c r="L11" s="14"/>
      <c r="M11" s="16"/>
    </row>
    <row r="12" spans="1:13" s="8" customFormat="1" ht="18">
      <c r="A12" s="11"/>
      <c r="B12" s="18"/>
      <c r="C12" s="13"/>
      <c r="D12" s="13"/>
      <c r="E12" s="13"/>
      <c r="F12" s="10"/>
      <c r="G12" s="19"/>
      <c r="H12" s="18"/>
      <c r="I12" s="18"/>
      <c r="J12" s="20"/>
      <c r="K12" s="20"/>
      <c r="L12" s="13"/>
      <c r="M12" s="10"/>
    </row>
    <row r="13" spans="1:13" s="13" customFormat="1" ht="18">
      <c r="A13" s="21"/>
      <c r="B13" s="9" t="s">
        <v>6</v>
      </c>
      <c r="C13" s="22"/>
      <c r="G13" s="10"/>
      <c r="H13" s="18"/>
      <c r="I13" s="18"/>
      <c r="J13" s="20"/>
      <c r="K13" s="20"/>
    </row>
    <row r="14" spans="1:13" s="14" customFormat="1" ht="18">
      <c r="A14" s="11" t="s">
        <v>2</v>
      </c>
      <c r="B14" s="12" t="s">
        <v>7</v>
      </c>
      <c r="C14" s="12"/>
      <c r="G14" s="16"/>
      <c r="H14" s="12"/>
      <c r="I14" s="12"/>
    </row>
    <row r="15" spans="1:13" s="14" customFormat="1" ht="18">
      <c r="A15" s="11" t="s">
        <v>2</v>
      </c>
      <c r="B15" s="12" t="s">
        <v>8</v>
      </c>
      <c r="H15" s="12"/>
      <c r="I15" s="12"/>
    </row>
    <row r="16" spans="1:13" s="13" customFormat="1" ht="18">
      <c r="A16" s="19"/>
      <c r="B16" s="18"/>
      <c r="C16" s="18"/>
      <c r="D16" s="20"/>
      <c r="E16" s="20"/>
      <c r="H16" s="18"/>
      <c r="I16" s="18"/>
      <c r="J16" s="20"/>
      <c r="K16" s="20"/>
    </row>
    <row r="17" spans="1:13" s="24" customFormat="1" ht="18.75">
      <c r="A17" s="23" t="s">
        <v>9</v>
      </c>
      <c r="C17" s="25"/>
      <c r="D17" s="26"/>
      <c r="E17" s="27"/>
      <c r="F17" s="26"/>
      <c r="G17" s="28"/>
      <c r="H17" s="29"/>
      <c r="I17" s="29"/>
      <c r="J17" s="30"/>
      <c r="K17" s="31"/>
      <c r="L17" s="30"/>
      <c r="M17" s="30"/>
    </row>
    <row r="18" spans="1:13" s="24" customFormat="1" ht="18.75">
      <c r="A18" s="32"/>
      <c r="B18" s="33"/>
      <c r="C18" s="25"/>
      <c r="D18" s="26"/>
      <c r="E18" s="27"/>
      <c r="F18" s="26"/>
      <c r="G18" s="28"/>
      <c r="H18" s="29"/>
      <c r="I18" s="29"/>
      <c r="J18" s="30"/>
      <c r="K18" s="31"/>
      <c r="L18" s="30"/>
      <c r="M18" s="30"/>
    </row>
    <row r="19" spans="1:13" s="24" customFormat="1" ht="18">
      <c r="A19" s="34" t="s">
        <v>0</v>
      </c>
      <c r="B19" s="35"/>
      <c r="C19" s="36"/>
      <c r="D19" s="29"/>
      <c r="E19" s="8"/>
      <c r="F19" s="26"/>
      <c r="G19" s="28"/>
      <c r="H19" s="34"/>
      <c r="I19" s="37"/>
      <c r="J19" s="37"/>
      <c r="L19" s="35"/>
      <c r="M19" s="29"/>
    </row>
    <row r="20" spans="1:13" s="24" customFormat="1" ht="18">
      <c r="A20" s="38" t="s">
        <v>389</v>
      </c>
      <c r="B20" s="39"/>
      <c r="C20" s="8"/>
      <c r="D20" s="40"/>
      <c r="E20" s="28"/>
      <c r="F20" s="41"/>
      <c r="G20" s="42"/>
      <c r="I20" s="42"/>
      <c r="J20" s="43"/>
      <c r="K20" s="43"/>
      <c r="L20" s="29"/>
      <c r="M20" s="29"/>
    </row>
    <row r="21" spans="1:13" s="24" customFormat="1" ht="18">
      <c r="A21" s="38" t="s">
        <v>10</v>
      </c>
      <c r="B21" s="39"/>
      <c r="C21" s="8"/>
      <c r="D21" s="39"/>
      <c r="E21" s="28"/>
      <c r="F21" s="43"/>
      <c r="G21" s="43"/>
      <c r="I21" s="43"/>
      <c r="J21" s="43"/>
      <c r="K21" s="43"/>
      <c r="L21" s="29"/>
      <c r="M21" s="29"/>
    </row>
    <row r="22" spans="1:13" s="8" customFormat="1" ht="18">
      <c r="A22" s="38" t="s">
        <v>11</v>
      </c>
      <c r="B22" s="39"/>
      <c r="D22" s="39"/>
      <c r="E22" s="28"/>
      <c r="F22" s="43"/>
      <c r="G22" s="43"/>
      <c r="I22" s="43"/>
      <c r="J22" s="43"/>
      <c r="K22" s="43"/>
      <c r="L22" s="44"/>
    </row>
    <row r="23" spans="1:13" s="4" customFormat="1" ht="15.75">
      <c r="A23" s="45"/>
      <c r="B23" s="46"/>
      <c r="D23" s="47"/>
      <c r="F23" s="48"/>
      <c r="G23" s="49"/>
      <c r="H23" s="45"/>
      <c r="I23" s="45"/>
      <c r="J23" s="50"/>
      <c r="L23" s="51"/>
    </row>
    <row r="24" spans="1:13" s="4" customFormat="1" ht="15.75">
      <c r="B24" s="52"/>
      <c r="C24" s="53"/>
      <c r="D24" s="54"/>
      <c r="E24" s="54"/>
      <c r="F24" s="54"/>
      <c r="G24" s="54"/>
      <c r="H24" s="53"/>
      <c r="I24" s="53"/>
      <c r="K24" s="54"/>
      <c r="L24" s="5"/>
    </row>
    <row r="25" spans="1:13" s="4" customFormat="1" ht="15.75">
      <c r="A25" s="54"/>
      <c r="B25" s="55"/>
      <c r="C25" s="56"/>
      <c r="D25" s="55"/>
      <c r="E25" s="56"/>
      <c r="F25" s="56"/>
      <c r="G25" s="57"/>
      <c r="H25" s="53"/>
      <c r="I25" s="54"/>
    </row>
    <row r="26" spans="1:13" ht="15.75">
      <c r="B26" s="58"/>
      <c r="C26" s="58"/>
      <c r="D26" s="59"/>
      <c r="E26" s="58"/>
      <c r="F26" s="58"/>
      <c r="G26" s="60"/>
    </row>
    <row r="28" spans="1:13" ht="15.75">
      <c r="B28" s="61"/>
      <c r="C28" s="59"/>
      <c r="D28" s="56"/>
      <c r="E28" s="58"/>
      <c r="F28" s="56"/>
      <c r="G28" s="56"/>
    </row>
  </sheetData>
  <mergeCells count="2">
    <mergeCell ref="A2:M2"/>
    <mergeCell ref="A3:M3"/>
  </mergeCells>
  <hyperlinks>
    <hyperlink ref="B10" location="'NORTH EUROPE via SIN'!A1" display="4. NORTH EUROPE  VIA SIN"/>
    <hyperlink ref="B14" location="'MED-ADRIATIC SEA-BLACK SEA'!A1" display="MED + ADRIATIC SEA + BLACK SEA SERVICE (PIRAEUS, GENOA, FOS, MALTA, LA SPEZIA, BARCELONA,VALENCIA, PORT SAID, BEIRUT,EVYAP,CONSTANZA, ODESSA, VENICE, KOPER, TRIESTE,...)"/>
    <hyperlink ref="B11" location="'EU via ROT&amp;HAM'!A1" display="EUROPE via ROTTERDAM &amp; HAMBURG"/>
    <hyperlink ref="B15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  <hyperlink ref="B9" location="'AEU6-EU DIRECT'!A1" display="EU DIRECT (ROTTERDAM, SOUTHAMPTON, ANTWERP, LE HAV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C28" sqref="C28"/>
    </sheetView>
  </sheetViews>
  <sheetFormatPr defaultColWidth="9.140625" defaultRowHeight="15"/>
  <cols>
    <col min="1" max="1" width="41.5703125" style="72" customWidth="1"/>
    <col min="2" max="2" width="13.42578125" style="72" customWidth="1"/>
    <col min="3" max="3" width="18.42578125" style="98" bestFit="1" customWidth="1"/>
    <col min="4" max="7" width="16.7109375" style="72" customWidth="1"/>
    <col min="8" max="8" width="16.7109375" style="72" hidden="1" customWidth="1"/>
    <col min="9" max="9" width="16.7109375" style="72" customWidth="1"/>
    <col min="10" max="10" width="21" style="74" bestFit="1" customWidth="1"/>
    <col min="11" max="11" width="19.85546875" style="75" bestFit="1" customWidth="1"/>
    <col min="12" max="12" width="72" style="75" bestFit="1" customWidth="1"/>
    <col min="13" max="13" width="20.140625" style="76" bestFit="1" customWidth="1"/>
    <col min="14" max="16384" width="9.140625" style="76"/>
  </cols>
  <sheetData>
    <row r="1" spans="1:12" s="65" customFormat="1" ht="27.75">
      <c r="A1" s="511" t="s">
        <v>12</v>
      </c>
      <c r="B1" s="511"/>
      <c r="C1" s="511"/>
      <c r="D1" s="511"/>
      <c r="E1" s="511"/>
      <c r="F1" s="511"/>
      <c r="G1" s="511"/>
      <c r="H1" s="511"/>
      <c r="I1" s="62"/>
      <c r="J1" s="63"/>
      <c r="K1" s="64"/>
      <c r="L1" s="64"/>
    </row>
    <row r="2" spans="1:12" s="65" customFormat="1" ht="27.75">
      <c r="A2" s="512" t="s">
        <v>13</v>
      </c>
      <c r="B2" s="512"/>
      <c r="C2" s="512"/>
      <c r="D2" s="512"/>
      <c r="E2" s="512"/>
      <c r="F2" s="512"/>
      <c r="G2" s="512"/>
      <c r="H2" s="512"/>
      <c r="I2" s="66"/>
      <c r="J2" s="67"/>
      <c r="K2" s="64"/>
      <c r="L2" s="64"/>
    </row>
    <row r="3" spans="1:12" s="65" customFormat="1" ht="27.75">
      <c r="A3" s="512" t="s">
        <v>14</v>
      </c>
      <c r="B3" s="512"/>
      <c r="C3" s="512"/>
      <c r="D3" s="512"/>
      <c r="E3" s="512"/>
      <c r="F3" s="512"/>
      <c r="G3" s="512"/>
      <c r="H3" s="512"/>
      <c r="I3" s="66"/>
      <c r="J3" s="67"/>
      <c r="K3" s="64"/>
      <c r="L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2"/>
      <c r="I6" s="82"/>
      <c r="J6" s="83"/>
      <c r="K6" s="75"/>
      <c r="L6" s="75"/>
    </row>
    <row r="7" spans="1:12" ht="15.75">
      <c r="A7" s="85"/>
      <c r="B7" s="69"/>
      <c r="C7" s="70"/>
      <c r="E7" s="86"/>
      <c r="F7" s="87"/>
      <c r="G7" s="87"/>
      <c r="H7" s="88"/>
      <c r="I7" s="88"/>
      <c r="J7" s="89"/>
    </row>
    <row r="8" spans="1:12" ht="15.75">
      <c r="A8" s="513" t="s">
        <v>16</v>
      </c>
      <c r="B8" s="514" t="s">
        <v>17</v>
      </c>
      <c r="C8" s="515" t="s">
        <v>18</v>
      </c>
      <c r="D8" s="516" t="s">
        <v>19</v>
      </c>
      <c r="E8" s="517"/>
      <c r="F8" s="517"/>
      <c r="G8" s="517"/>
      <c r="H8" s="517"/>
      <c r="I8" s="518"/>
      <c r="J8" s="90"/>
    </row>
    <row r="9" spans="1:12" ht="15.75">
      <c r="A9" s="513"/>
      <c r="B9" s="514"/>
      <c r="C9" s="515"/>
      <c r="D9" s="519"/>
      <c r="E9" s="520"/>
      <c r="F9" s="520"/>
      <c r="G9" s="520"/>
      <c r="H9" s="520"/>
      <c r="I9" s="521"/>
      <c r="J9" s="90"/>
    </row>
    <row r="10" spans="1:12" ht="15.75">
      <c r="A10" s="513"/>
      <c r="B10" s="514"/>
      <c r="C10" s="515" t="s">
        <v>20</v>
      </c>
      <c r="D10" s="509" t="s">
        <v>21</v>
      </c>
      <c r="E10" s="509" t="s">
        <v>22</v>
      </c>
      <c r="F10" s="509" t="s">
        <v>23</v>
      </c>
      <c r="G10" s="509" t="s">
        <v>24</v>
      </c>
      <c r="H10" s="510" t="s">
        <v>25</v>
      </c>
      <c r="I10" s="509" t="s">
        <v>406</v>
      </c>
      <c r="J10" s="90"/>
    </row>
    <row r="11" spans="1:12" ht="36.75" customHeight="1">
      <c r="A11" s="513"/>
      <c r="B11" s="514"/>
      <c r="C11" s="515"/>
      <c r="D11" s="509"/>
      <c r="E11" s="509"/>
      <c r="F11" s="509"/>
      <c r="G11" s="509"/>
      <c r="H11" s="510"/>
      <c r="I11" s="509"/>
      <c r="J11" s="91"/>
    </row>
    <row r="12" spans="1:12" s="94" customFormat="1" ht="15.75">
      <c r="A12" s="95" t="s">
        <v>426</v>
      </c>
      <c r="B12" s="95" t="s">
        <v>427</v>
      </c>
      <c r="C12" s="505">
        <v>45386</v>
      </c>
      <c r="D12" s="505">
        <f>C12+17</f>
        <v>45403</v>
      </c>
      <c r="E12" s="505">
        <f>C12+26</f>
        <v>45412</v>
      </c>
      <c r="F12" s="505">
        <f>C12+29</f>
        <v>45415</v>
      </c>
      <c r="G12" s="505">
        <f>C12+31</f>
        <v>45417</v>
      </c>
      <c r="H12" s="505"/>
      <c r="I12" s="505">
        <f>C12+36</f>
        <v>45422</v>
      </c>
      <c r="J12" s="92"/>
      <c r="K12" s="93"/>
      <c r="L12" s="93"/>
    </row>
    <row r="13" spans="1:12" s="94" customFormat="1" ht="15.75">
      <c r="A13" s="360"/>
      <c r="B13" s="360"/>
      <c r="C13" s="506">
        <f>C12+7</f>
        <v>45393</v>
      </c>
      <c r="D13" s="506">
        <f>C13+17</f>
        <v>45410</v>
      </c>
      <c r="E13" s="506">
        <f>C13+26</f>
        <v>45419</v>
      </c>
      <c r="F13" s="506">
        <f>C13+29</f>
        <v>45422</v>
      </c>
      <c r="G13" s="506">
        <f>C13+31</f>
        <v>45424</v>
      </c>
      <c r="H13" s="506">
        <f>C13+32</f>
        <v>45425</v>
      </c>
      <c r="I13" s="506">
        <f>C13+36</f>
        <v>45429</v>
      </c>
      <c r="J13" s="92"/>
      <c r="K13" s="93"/>
      <c r="L13" s="93"/>
    </row>
    <row r="14" spans="1:12" s="94" customFormat="1" ht="15.75">
      <c r="A14" s="360"/>
      <c r="B14" s="360"/>
      <c r="C14" s="506">
        <f>C13+7</f>
        <v>45400</v>
      </c>
      <c r="D14" s="506">
        <f>C14+17</f>
        <v>45417</v>
      </c>
      <c r="E14" s="506">
        <f>C14+26</f>
        <v>45426</v>
      </c>
      <c r="F14" s="506">
        <f>C14+29</f>
        <v>45429</v>
      </c>
      <c r="G14" s="506">
        <f>C14+31</f>
        <v>45431</v>
      </c>
      <c r="H14" s="506">
        <f>C14+32</f>
        <v>45432</v>
      </c>
      <c r="I14" s="506">
        <f>C14+36</f>
        <v>45436</v>
      </c>
      <c r="J14" s="92"/>
      <c r="K14" s="93"/>
      <c r="L14" s="93"/>
    </row>
    <row r="15" spans="1:12" s="94" customFormat="1" ht="15.75">
      <c r="A15" s="360"/>
      <c r="B15" s="360"/>
      <c r="C15" s="506">
        <f>C14+7</f>
        <v>45407</v>
      </c>
      <c r="D15" s="506">
        <f>C15+17</f>
        <v>45424</v>
      </c>
      <c r="E15" s="506">
        <f>C15+26</f>
        <v>45433</v>
      </c>
      <c r="F15" s="506">
        <f>C15+29</f>
        <v>45436</v>
      </c>
      <c r="G15" s="506">
        <f>C15+31</f>
        <v>45438</v>
      </c>
      <c r="H15" s="506">
        <f>C15+32</f>
        <v>45439</v>
      </c>
      <c r="I15" s="506">
        <f>C15+36</f>
        <v>45443</v>
      </c>
      <c r="J15" s="92"/>
      <c r="K15" s="93"/>
      <c r="L15" s="93"/>
    </row>
    <row r="16" spans="1:12" s="94" customFormat="1" ht="15.75">
      <c r="A16" s="95"/>
      <c r="B16" s="95"/>
      <c r="C16" s="96"/>
      <c r="D16" s="96"/>
      <c r="E16" s="96"/>
      <c r="F16" s="96"/>
      <c r="G16" s="96"/>
      <c r="H16" s="96"/>
      <c r="I16" s="96"/>
      <c r="J16" s="92"/>
      <c r="K16" s="93"/>
      <c r="L16" s="93"/>
    </row>
    <row r="17" spans="1:14" ht="20.100000000000001" customHeight="1"/>
    <row r="18" spans="1:14" ht="20.100000000000001" customHeight="1"/>
    <row r="19" spans="1:14" ht="15.75">
      <c r="A19" s="99" t="s">
        <v>26</v>
      </c>
      <c r="B19" s="99"/>
      <c r="C19" s="100"/>
      <c r="D19" s="101"/>
      <c r="E19" s="101"/>
      <c r="M19" s="94"/>
      <c r="N19" s="94"/>
    </row>
    <row r="20" spans="1:14" ht="15.75">
      <c r="A20" s="102" t="s">
        <v>27</v>
      </c>
      <c r="B20" s="99"/>
      <c r="C20" s="100"/>
      <c r="D20" s="101"/>
      <c r="E20" s="101"/>
      <c r="M20" s="94"/>
      <c r="N20" s="94"/>
    </row>
    <row r="21" spans="1:14" ht="15.75">
      <c r="A21" s="102" t="s">
        <v>28</v>
      </c>
      <c r="B21" s="103"/>
      <c r="C21" s="104"/>
      <c r="D21" s="101"/>
      <c r="E21" s="101"/>
      <c r="M21" s="94"/>
      <c r="N21" s="94"/>
    </row>
    <row r="22" spans="1:14" ht="15.75">
      <c r="A22" s="102" t="s">
        <v>29</v>
      </c>
      <c r="B22" s="103"/>
      <c r="C22" s="104"/>
      <c r="D22" s="101"/>
      <c r="E22" s="101"/>
      <c r="M22" s="94"/>
      <c r="N22" s="94"/>
    </row>
    <row r="23" spans="1:14" ht="15.75">
      <c r="A23" s="105"/>
      <c r="B23" s="103"/>
      <c r="C23" s="104"/>
      <c r="D23" s="101"/>
      <c r="E23" s="101"/>
      <c r="M23" s="94"/>
      <c r="N23" s="94"/>
    </row>
    <row r="24" spans="1:14" ht="15.75">
      <c r="A24" s="106" t="s">
        <v>30</v>
      </c>
      <c r="B24" s="107"/>
      <c r="C24" s="108"/>
      <c r="D24" s="101"/>
      <c r="E24" s="101"/>
      <c r="M24" s="94"/>
      <c r="N24" s="94"/>
    </row>
    <row r="25" spans="1:14" ht="15.75">
      <c r="A25" s="106" t="s">
        <v>31</v>
      </c>
      <c r="B25" s="107"/>
      <c r="C25" s="108"/>
      <c r="D25" s="101"/>
      <c r="E25" s="101"/>
    </row>
  </sheetData>
  <mergeCells count="14">
    <mergeCell ref="F10:F11"/>
    <mergeCell ref="G10:G11"/>
    <mergeCell ref="H10:H11"/>
    <mergeCell ref="I10:I11"/>
    <mergeCell ref="A1:H1"/>
    <mergeCell ref="A2:H2"/>
    <mergeCell ref="A3:H3"/>
    <mergeCell ref="A8:A11"/>
    <mergeCell ref="B8:B11"/>
    <mergeCell ref="C8:C9"/>
    <mergeCell ref="D8:I9"/>
    <mergeCell ref="C10:C11"/>
    <mergeCell ref="D10:D11"/>
    <mergeCell ref="E10:E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13" sqref="C13"/>
    </sheetView>
  </sheetViews>
  <sheetFormatPr defaultColWidth="9.140625" defaultRowHeight="15"/>
  <cols>
    <col min="1" max="1" width="49.85546875" style="72" customWidth="1"/>
    <col min="2" max="2" width="18.28515625" style="72" customWidth="1"/>
    <col min="3" max="3" width="18.42578125" style="98" bestFit="1" customWidth="1"/>
    <col min="4" max="7" width="16.7109375" style="72" customWidth="1"/>
    <col min="8" max="8" width="21" style="74" bestFit="1" customWidth="1"/>
    <col min="9" max="9" width="19.85546875" style="75" bestFit="1" customWidth="1"/>
    <col min="10" max="10" width="72" style="75" bestFit="1" customWidth="1"/>
    <col min="11" max="11" width="20.140625" style="76" bestFit="1" customWidth="1"/>
    <col min="12" max="16384" width="9.140625" style="76"/>
  </cols>
  <sheetData>
    <row r="1" spans="1:12" s="65" customFormat="1" ht="27.75">
      <c r="A1" s="511" t="s">
        <v>12</v>
      </c>
      <c r="B1" s="511"/>
      <c r="C1" s="511"/>
      <c r="D1" s="511"/>
      <c r="E1" s="511"/>
      <c r="F1" s="511"/>
      <c r="G1" s="511"/>
      <c r="H1" s="63"/>
      <c r="I1" s="64"/>
      <c r="J1" s="64"/>
    </row>
    <row r="2" spans="1:12" s="65" customFormat="1" ht="27.75">
      <c r="A2" s="512" t="s">
        <v>390</v>
      </c>
      <c r="B2" s="512"/>
      <c r="C2" s="512"/>
      <c r="D2" s="512"/>
      <c r="E2" s="512"/>
      <c r="F2" s="512"/>
      <c r="G2" s="512"/>
      <c r="H2" s="67"/>
      <c r="I2" s="64"/>
      <c r="J2" s="64"/>
    </row>
    <row r="3" spans="1:12" s="65" customFormat="1" ht="27.75">
      <c r="A3" s="512" t="s">
        <v>400</v>
      </c>
      <c r="B3" s="512"/>
      <c r="C3" s="512"/>
      <c r="D3" s="512"/>
      <c r="E3" s="512"/>
      <c r="F3" s="512"/>
      <c r="G3" s="512"/>
      <c r="H3" s="67"/>
      <c r="I3" s="64"/>
      <c r="J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3"/>
      <c r="I6" s="75"/>
      <c r="J6" s="75"/>
    </row>
    <row r="7" spans="1:12" ht="15.75">
      <c r="A7" s="85"/>
      <c r="B7" s="69"/>
      <c r="C7" s="70"/>
      <c r="E7" s="86"/>
      <c r="F7" s="87"/>
      <c r="G7" s="87"/>
      <c r="H7" s="89"/>
    </row>
    <row r="8" spans="1:12" ht="15.75">
      <c r="A8" s="513" t="s">
        <v>16</v>
      </c>
      <c r="B8" s="514" t="s">
        <v>17</v>
      </c>
      <c r="C8" s="515" t="s">
        <v>399</v>
      </c>
      <c r="D8" s="516" t="s">
        <v>19</v>
      </c>
      <c r="E8" s="517"/>
      <c r="F8" s="517"/>
      <c r="G8" s="518"/>
      <c r="H8" s="90"/>
    </row>
    <row r="9" spans="1:12" ht="15.75">
      <c r="A9" s="513"/>
      <c r="B9" s="514"/>
      <c r="C9" s="515"/>
      <c r="D9" s="519"/>
      <c r="E9" s="520"/>
      <c r="F9" s="520"/>
      <c r="G9" s="521"/>
      <c r="H9" s="90"/>
    </row>
    <row r="10" spans="1:12" ht="15.75" customHeight="1">
      <c r="A10" s="513"/>
      <c r="B10" s="514"/>
      <c r="C10" s="515" t="s">
        <v>20</v>
      </c>
      <c r="D10" s="345" t="s">
        <v>391</v>
      </c>
      <c r="E10" s="345" t="s">
        <v>393</v>
      </c>
      <c r="F10" s="345" t="s">
        <v>395</v>
      </c>
      <c r="G10" s="345" t="s">
        <v>397</v>
      </c>
      <c r="H10" s="90"/>
    </row>
    <row r="11" spans="1:12" ht="24" customHeight="1">
      <c r="A11" s="513"/>
      <c r="B11" s="514"/>
      <c r="C11" s="515"/>
      <c r="D11" s="346" t="s">
        <v>392</v>
      </c>
      <c r="E11" s="346" t="s">
        <v>394</v>
      </c>
      <c r="F11" s="346" t="s">
        <v>396</v>
      </c>
      <c r="G11" s="346" t="s">
        <v>398</v>
      </c>
      <c r="H11" s="91"/>
    </row>
    <row r="12" spans="1:12" s="94" customFormat="1" ht="15.75">
      <c r="A12" s="360"/>
      <c r="B12" s="360"/>
      <c r="C12" s="361">
        <v>45384</v>
      </c>
      <c r="D12" s="361">
        <f>C12+25</f>
        <v>45409</v>
      </c>
      <c r="E12" s="361">
        <f>C12+28</f>
        <v>45412</v>
      </c>
      <c r="F12" s="361">
        <f>C12+33</f>
        <v>45417</v>
      </c>
      <c r="G12" s="361">
        <f>C12+36</f>
        <v>45420</v>
      </c>
      <c r="H12" s="92"/>
      <c r="I12" s="93"/>
      <c r="J12" s="93"/>
    </row>
    <row r="13" spans="1:12" s="94" customFormat="1" ht="15.75">
      <c r="A13" s="360"/>
      <c r="B13" s="360"/>
      <c r="C13" s="361">
        <f>C12+7</f>
        <v>45391</v>
      </c>
      <c r="D13" s="361">
        <f t="shared" ref="D13:D16" si="0">C13+25</f>
        <v>45416</v>
      </c>
      <c r="E13" s="361">
        <f t="shared" ref="E13:E16" si="1">C13+28</f>
        <v>45419</v>
      </c>
      <c r="F13" s="361">
        <f t="shared" ref="F13:F16" si="2">C13+33</f>
        <v>45424</v>
      </c>
      <c r="G13" s="361">
        <f t="shared" ref="G13:G16" si="3">C13+36</f>
        <v>45427</v>
      </c>
      <c r="H13" s="92"/>
      <c r="I13" s="93"/>
      <c r="J13" s="93"/>
    </row>
    <row r="14" spans="1:12" s="94" customFormat="1" ht="15.75">
      <c r="A14" s="360"/>
      <c r="B14" s="360"/>
      <c r="C14" s="361">
        <f>C13+7</f>
        <v>45398</v>
      </c>
      <c r="D14" s="361">
        <f t="shared" si="0"/>
        <v>45423</v>
      </c>
      <c r="E14" s="361">
        <f t="shared" si="1"/>
        <v>45426</v>
      </c>
      <c r="F14" s="361">
        <f t="shared" si="2"/>
        <v>45431</v>
      </c>
      <c r="G14" s="361">
        <f t="shared" si="3"/>
        <v>45434</v>
      </c>
      <c r="H14" s="92"/>
      <c r="I14" s="93"/>
      <c r="J14" s="93"/>
    </row>
    <row r="15" spans="1:12" s="94" customFormat="1" ht="15.75">
      <c r="A15" s="360"/>
      <c r="B15" s="360"/>
      <c r="C15" s="361">
        <f>C14+7</f>
        <v>45405</v>
      </c>
      <c r="D15" s="361">
        <f t="shared" si="0"/>
        <v>45430</v>
      </c>
      <c r="E15" s="361">
        <f t="shared" si="1"/>
        <v>45433</v>
      </c>
      <c r="F15" s="361">
        <f t="shared" si="2"/>
        <v>45438</v>
      </c>
      <c r="G15" s="361">
        <f t="shared" si="3"/>
        <v>45441</v>
      </c>
      <c r="H15" s="92"/>
      <c r="I15" s="93"/>
      <c r="J15" s="93"/>
    </row>
    <row r="16" spans="1:12" ht="15.75">
      <c r="A16" s="360"/>
      <c r="B16" s="360"/>
      <c r="C16" s="361">
        <f>C15+7</f>
        <v>45412</v>
      </c>
      <c r="D16" s="361">
        <f t="shared" si="0"/>
        <v>45437</v>
      </c>
      <c r="E16" s="361">
        <f t="shared" si="1"/>
        <v>45440</v>
      </c>
      <c r="F16" s="361">
        <f t="shared" si="2"/>
        <v>45445</v>
      </c>
      <c r="G16" s="361">
        <f t="shared" si="3"/>
        <v>45448</v>
      </c>
      <c r="H16" s="97"/>
      <c r="K16" s="94"/>
      <c r="L16" s="94"/>
    </row>
    <row r="17" spans="1:12" ht="20.100000000000001" customHeight="1"/>
    <row r="18" spans="1:12" ht="20.100000000000001" customHeight="1"/>
    <row r="19" spans="1:12" ht="15.75">
      <c r="A19" s="99" t="s">
        <v>26</v>
      </c>
      <c r="B19" s="99"/>
      <c r="C19" s="100"/>
      <c r="D19" s="101"/>
      <c r="E19" s="101"/>
      <c r="K19" s="94"/>
      <c r="L19" s="94"/>
    </row>
    <row r="20" spans="1:12" ht="15.75">
      <c r="A20" s="102" t="s">
        <v>402</v>
      </c>
      <c r="B20" s="99"/>
      <c r="C20" s="100"/>
      <c r="D20" s="101"/>
      <c r="E20" s="101"/>
      <c r="K20" s="94"/>
      <c r="L20" s="94"/>
    </row>
    <row r="21" spans="1:12" ht="15.75">
      <c r="A21" s="102" t="s">
        <v>401</v>
      </c>
      <c r="B21" s="103"/>
      <c r="C21" s="104"/>
      <c r="D21" s="101"/>
      <c r="E21" s="101"/>
      <c r="K21" s="94"/>
      <c r="L21" s="94"/>
    </row>
    <row r="22" spans="1:12" ht="15.75">
      <c r="A22" s="102" t="s">
        <v>403</v>
      </c>
      <c r="B22" s="103"/>
      <c r="C22" s="104"/>
      <c r="D22" s="101"/>
      <c r="E22" s="101"/>
      <c r="K22" s="94"/>
      <c r="L22" s="94"/>
    </row>
    <row r="23" spans="1:12" ht="15.75">
      <c r="A23" s="105"/>
      <c r="B23" s="103"/>
      <c r="C23" s="104"/>
      <c r="D23" s="101"/>
      <c r="E23" s="101"/>
      <c r="K23" s="94"/>
      <c r="L23" s="94"/>
    </row>
    <row r="24" spans="1:12" ht="15.75">
      <c r="A24" s="106" t="s">
        <v>30</v>
      </c>
      <c r="B24" s="107"/>
      <c r="C24" s="108"/>
      <c r="D24" s="101"/>
      <c r="E24" s="101"/>
      <c r="K24" s="94"/>
      <c r="L24" s="94"/>
    </row>
    <row r="25" spans="1:12" ht="15.75">
      <c r="A25" s="106" t="s">
        <v>31</v>
      </c>
      <c r="B25" s="107"/>
      <c r="C25" s="108"/>
      <c r="D25" s="101"/>
      <c r="E25" s="101"/>
    </row>
  </sheetData>
  <mergeCells count="8">
    <mergeCell ref="A1:G1"/>
    <mergeCell ref="A2:G2"/>
    <mergeCell ref="A3:G3"/>
    <mergeCell ref="A8:A11"/>
    <mergeCell ref="B8:B11"/>
    <mergeCell ref="C8:C9"/>
    <mergeCell ref="D8:G9"/>
    <mergeCell ref="C10:C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3" zoomScale="85" zoomScaleNormal="85" workbookViewId="0">
      <selection activeCell="F27" sqref="F27:G27"/>
    </sheetView>
  </sheetViews>
  <sheetFormatPr defaultColWidth="9.140625" defaultRowHeight="14.25"/>
  <cols>
    <col min="1" max="1" width="27.42578125" style="229" customWidth="1"/>
    <col min="2" max="2" width="8.7109375" style="229" customWidth="1"/>
    <col min="3" max="3" width="6.85546875" style="212" bestFit="1" customWidth="1"/>
    <col min="4" max="4" width="10.140625" style="212" bestFit="1" customWidth="1"/>
    <col min="5" max="5" width="15" style="213" bestFit="1" customWidth="1"/>
    <col min="6" max="6" width="43.85546875" style="213" bestFit="1" customWidth="1"/>
    <col min="7" max="7" width="16.5703125" style="229" bestFit="1" customWidth="1"/>
    <col min="8" max="8" width="14.140625" style="212" customWidth="1"/>
    <col min="9" max="9" width="16.140625" style="124" bestFit="1" customWidth="1"/>
    <col min="10" max="10" width="13.42578125" style="124" bestFit="1" customWidth="1"/>
    <col min="11" max="11" width="13.7109375" style="124" bestFit="1" customWidth="1"/>
    <col min="12" max="12" width="16.42578125" style="124" bestFit="1" customWidth="1"/>
    <col min="13" max="13" width="16" style="124" bestFit="1" customWidth="1"/>
    <col min="14" max="14" width="11.28515625" style="124" bestFit="1" customWidth="1"/>
    <col min="15" max="15" width="18.7109375" style="124" bestFit="1" customWidth="1"/>
    <col min="16" max="16" width="13" style="124" bestFit="1" customWidth="1"/>
    <col min="17" max="17" width="12.140625" style="124" bestFit="1" customWidth="1"/>
    <col min="18" max="18" width="14.85546875" style="124" bestFit="1" customWidth="1"/>
    <col min="19" max="19" width="19.5703125" style="124" bestFit="1" customWidth="1"/>
    <col min="20" max="20" width="10.28515625" style="124" bestFit="1" customWidth="1"/>
    <col min="21" max="16384" width="9.140625" style="124"/>
  </cols>
  <sheetData>
    <row r="1" spans="1:22" s="110" customFormat="1" ht="27.75">
      <c r="A1" s="109"/>
      <c r="B1" s="522" t="s">
        <v>0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</row>
    <row r="2" spans="1:22" s="110" customFormat="1" ht="27.75">
      <c r="A2" s="111"/>
      <c r="B2" s="523" t="s">
        <v>32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</row>
    <row r="3" spans="1:22" s="110" customFormat="1" ht="27.75">
      <c r="A3" s="112"/>
      <c r="B3" s="113"/>
      <c r="C3" s="113"/>
      <c r="D3" s="113"/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22" ht="24" customHeight="1">
      <c r="A4" s="115" t="s">
        <v>15</v>
      </c>
      <c r="B4" s="116"/>
      <c r="C4" s="117"/>
      <c r="D4" s="117"/>
      <c r="E4" s="118"/>
      <c r="F4" s="119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2" ht="17.25" customHeight="1">
      <c r="A5" s="125"/>
      <c r="B5" s="116"/>
      <c r="C5" s="117"/>
      <c r="D5" s="117"/>
      <c r="E5" s="118"/>
      <c r="F5" s="118"/>
      <c r="G5" s="116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V5" s="127"/>
    </row>
    <row r="6" spans="1:22" s="130" customFormat="1" ht="27" customHeight="1">
      <c r="A6" s="524" t="s">
        <v>33</v>
      </c>
      <c r="B6" s="525"/>
      <c r="C6" s="528" t="s">
        <v>34</v>
      </c>
      <c r="D6" s="529"/>
      <c r="E6" s="128" t="s">
        <v>19</v>
      </c>
      <c r="F6" s="530" t="s">
        <v>35</v>
      </c>
      <c r="G6" s="531"/>
      <c r="H6" s="534" t="s">
        <v>36</v>
      </c>
      <c r="I6" s="536" t="s">
        <v>37</v>
      </c>
      <c r="J6" s="536"/>
      <c r="K6" s="536"/>
      <c r="L6" s="536"/>
      <c r="M6" s="536"/>
      <c r="N6" s="536"/>
      <c r="O6" s="536"/>
      <c r="P6" s="536"/>
      <c r="Q6" s="536"/>
      <c r="R6" s="536"/>
      <c r="S6" s="536"/>
      <c r="V6" s="131"/>
    </row>
    <row r="7" spans="1:22" s="130" customFormat="1" ht="39" customHeight="1">
      <c r="A7" s="526"/>
      <c r="B7" s="527"/>
      <c r="C7" s="128" t="s">
        <v>38</v>
      </c>
      <c r="D7" s="128" t="s">
        <v>39</v>
      </c>
      <c r="E7" s="128" t="s">
        <v>40</v>
      </c>
      <c r="F7" s="532"/>
      <c r="G7" s="533"/>
      <c r="H7" s="535"/>
      <c r="I7" s="133" t="s">
        <v>41</v>
      </c>
      <c r="J7" s="133" t="s">
        <v>42</v>
      </c>
      <c r="K7" s="133" t="s">
        <v>43</v>
      </c>
      <c r="L7" s="133" t="s">
        <v>44</v>
      </c>
      <c r="M7" s="133" t="s">
        <v>45</v>
      </c>
      <c r="N7" s="129" t="s">
        <v>46</v>
      </c>
      <c r="O7" s="134" t="s">
        <v>47</v>
      </c>
      <c r="P7" s="133" t="s">
        <v>48</v>
      </c>
      <c r="Q7" s="133" t="s">
        <v>49</v>
      </c>
      <c r="R7" s="133" t="s">
        <v>50</v>
      </c>
      <c r="S7" s="132" t="s">
        <v>51</v>
      </c>
      <c r="V7" s="131"/>
    </row>
    <row r="8" spans="1:22" s="130" customFormat="1" ht="15.75">
      <c r="A8" s="409"/>
      <c r="B8" s="406"/>
      <c r="C8" s="407"/>
      <c r="D8" s="410"/>
      <c r="E8" s="408"/>
      <c r="F8" s="139" t="s">
        <v>415</v>
      </c>
      <c r="G8" s="140" t="s">
        <v>416</v>
      </c>
      <c r="H8" s="141" t="s">
        <v>441</v>
      </c>
      <c r="I8" s="142" t="s">
        <v>52</v>
      </c>
      <c r="J8" s="142" t="s">
        <v>52</v>
      </c>
      <c r="K8" s="142" t="s">
        <v>52</v>
      </c>
      <c r="L8" s="143">
        <f>H8+20</f>
        <v>45407</v>
      </c>
      <c r="M8" s="143">
        <f>H8+23</f>
        <v>45410</v>
      </c>
      <c r="N8" s="143">
        <f>H8+26</f>
        <v>45413</v>
      </c>
      <c r="O8" s="143">
        <f>H8+31</f>
        <v>45418</v>
      </c>
      <c r="P8" s="142" t="s">
        <v>52</v>
      </c>
      <c r="Q8" s="142" t="s">
        <v>52</v>
      </c>
      <c r="R8" s="142" t="s">
        <v>52</v>
      </c>
      <c r="S8" s="142" t="s">
        <v>52</v>
      </c>
      <c r="T8" s="144" t="s">
        <v>53</v>
      </c>
      <c r="V8" s="145"/>
    </row>
    <row r="9" spans="1:22" s="130" customFormat="1" ht="18" customHeight="1">
      <c r="A9" s="419"/>
      <c r="B9" s="420"/>
      <c r="C9" s="421"/>
      <c r="D9" s="420"/>
      <c r="E9" s="422"/>
      <c r="F9" s="165"/>
      <c r="G9" s="166"/>
      <c r="H9" s="167">
        <v>45388</v>
      </c>
      <c r="I9" s="168">
        <f>H9+28</f>
        <v>45416</v>
      </c>
      <c r="J9" s="168">
        <f>H9+25</f>
        <v>45413</v>
      </c>
      <c r="K9" s="168">
        <f>H9+22</f>
        <v>45410</v>
      </c>
      <c r="L9" s="438" t="s">
        <v>52</v>
      </c>
      <c r="M9" s="438" t="s">
        <v>52</v>
      </c>
      <c r="N9" s="438" t="s">
        <v>52</v>
      </c>
      <c r="O9" s="438" t="s">
        <v>52</v>
      </c>
      <c r="P9" s="438" t="s">
        <v>52</v>
      </c>
      <c r="Q9" s="438" t="s">
        <v>52</v>
      </c>
      <c r="R9" s="438" t="s">
        <v>52</v>
      </c>
      <c r="S9" s="438" t="s">
        <v>52</v>
      </c>
      <c r="T9" s="146" t="s">
        <v>54</v>
      </c>
    </row>
    <row r="10" spans="1:22" s="130" customFormat="1" ht="18" customHeight="1">
      <c r="A10" s="424" t="s">
        <v>59</v>
      </c>
      <c r="B10" s="425" t="s">
        <v>431</v>
      </c>
      <c r="C10" s="426" t="s">
        <v>410</v>
      </c>
      <c r="D10" s="427">
        <v>45382</v>
      </c>
      <c r="E10" s="427">
        <f>D10+2</f>
        <v>45384</v>
      </c>
      <c r="F10" s="347" t="s">
        <v>420</v>
      </c>
      <c r="G10" s="348" t="s">
        <v>419</v>
      </c>
      <c r="H10" s="151">
        <v>45392</v>
      </c>
      <c r="I10" s="152">
        <f>H10+26</f>
        <v>45418</v>
      </c>
      <c r="J10" s="153" t="s">
        <v>52</v>
      </c>
      <c r="K10" s="154">
        <f>H10+29</f>
        <v>45421</v>
      </c>
      <c r="L10" s="153" t="s">
        <v>52</v>
      </c>
      <c r="M10" s="153" t="s">
        <v>52</v>
      </c>
      <c r="N10" s="153" t="s">
        <v>52</v>
      </c>
      <c r="O10" s="153" t="s">
        <v>52</v>
      </c>
      <c r="P10" s="152">
        <f>H10+23</f>
        <v>45415</v>
      </c>
      <c r="Q10" s="155" t="s">
        <v>52</v>
      </c>
      <c r="R10" s="154">
        <f>H10+19</f>
        <v>45411</v>
      </c>
      <c r="S10" s="154" t="s">
        <v>52</v>
      </c>
      <c r="T10" s="156" t="s">
        <v>56</v>
      </c>
      <c r="V10" s="145"/>
    </row>
    <row r="11" spans="1:22" s="412" customFormat="1" ht="18" customHeight="1">
      <c r="A11" s="428"/>
      <c r="B11" s="429"/>
      <c r="C11" s="430" t="s">
        <v>405</v>
      </c>
      <c r="D11" s="431">
        <v>45263</v>
      </c>
      <c r="E11" s="431">
        <f t="shared" ref="E11:E12" si="0">D11+2</f>
        <v>45265</v>
      </c>
      <c r="F11" s="444" t="s">
        <v>422</v>
      </c>
      <c r="G11" s="445" t="s">
        <v>421</v>
      </c>
      <c r="H11" s="446">
        <v>45389</v>
      </c>
      <c r="I11" s="447">
        <f>H11+30</f>
        <v>45419</v>
      </c>
      <c r="J11" s="447">
        <f>H11+26</f>
        <v>45415</v>
      </c>
      <c r="K11" s="441" t="s">
        <v>52</v>
      </c>
      <c r="L11" s="441" t="s">
        <v>52</v>
      </c>
      <c r="M11" s="441" t="s">
        <v>52</v>
      </c>
      <c r="N11" s="441" t="s">
        <v>52</v>
      </c>
      <c r="O11" s="441" t="s">
        <v>52</v>
      </c>
      <c r="P11" s="438" t="s">
        <v>52</v>
      </c>
      <c r="Q11" s="447">
        <f>H11+24</f>
        <v>45413</v>
      </c>
      <c r="R11" s="448" t="s">
        <v>52</v>
      </c>
      <c r="S11" s="447">
        <f>H11+21</f>
        <v>45410</v>
      </c>
      <c r="T11" s="504" t="s">
        <v>57</v>
      </c>
    </row>
    <row r="12" spans="1:22" s="161" customFormat="1" ht="15.75">
      <c r="A12" s="432" t="s">
        <v>413</v>
      </c>
      <c r="B12" s="433" t="s">
        <v>432</v>
      </c>
      <c r="C12" s="434" t="s">
        <v>405</v>
      </c>
      <c r="D12" s="435">
        <v>45383</v>
      </c>
      <c r="E12" s="435">
        <f t="shared" si="0"/>
        <v>45385</v>
      </c>
      <c r="F12" s="377" t="s">
        <v>423</v>
      </c>
      <c r="G12" s="378" t="s">
        <v>411</v>
      </c>
      <c r="H12" s="379">
        <v>45385</v>
      </c>
      <c r="I12" s="380">
        <f>H12+22</f>
        <v>45407</v>
      </c>
      <c r="J12" s="380">
        <f>H12+25</f>
        <v>45410</v>
      </c>
      <c r="K12" s="380">
        <f>H12+29</f>
        <v>45414</v>
      </c>
      <c r="L12" s="381" t="s">
        <v>52</v>
      </c>
      <c r="M12" s="381" t="s">
        <v>52</v>
      </c>
      <c r="N12" s="381" t="s">
        <v>52</v>
      </c>
      <c r="O12" s="381" t="s">
        <v>52</v>
      </c>
      <c r="P12" s="381" t="s">
        <v>52</v>
      </c>
      <c r="Q12" s="381" t="s">
        <v>52</v>
      </c>
      <c r="R12" s="381" t="s">
        <v>52</v>
      </c>
      <c r="S12" s="381" t="s">
        <v>52</v>
      </c>
      <c r="T12" s="382" t="s">
        <v>58</v>
      </c>
      <c r="V12" s="162"/>
    </row>
    <row r="13" spans="1:22" s="130" customFormat="1" ht="18" customHeight="1">
      <c r="A13" s="409"/>
      <c r="B13" s="406"/>
      <c r="C13" s="407"/>
      <c r="D13" s="410"/>
      <c r="E13" s="411"/>
      <c r="F13" s="139" t="s">
        <v>442</v>
      </c>
      <c r="G13" s="140" t="s">
        <v>443</v>
      </c>
      <c r="H13" s="141">
        <f t="shared" ref="H13:H32" si="1">H8+7</f>
        <v>45394</v>
      </c>
      <c r="I13" s="142" t="s">
        <v>52</v>
      </c>
      <c r="J13" s="142" t="s">
        <v>52</v>
      </c>
      <c r="K13" s="142" t="s">
        <v>52</v>
      </c>
      <c r="L13" s="143">
        <f>H13+20</f>
        <v>45414</v>
      </c>
      <c r="M13" s="143">
        <f>H13+23</f>
        <v>45417</v>
      </c>
      <c r="N13" s="143">
        <f>H13+26</f>
        <v>45420</v>
      </c>
      <c r="O13" s="143">
        <f>H13+31</f>
        <v>45425</v>
      </c>
      <c r="P13" s="142" t="s">
        <v>52</v>
      </c>
      <c r="Q13" s="142" t="s">
        <v>52</v>
      </c>
      <c r="R13" s="142" t="s">
        <v>52</v>
      </c>
      <c r="S13" s="142" t="s">
        <v>52</v>
      </c>
      <c r="V13" s="145"/>
    </row>
    <row r="14" spans="1:22" s="130" customFormat="1" ht="18" customHeight="1">
      <c r="A14" s="419"/>
      <c r="B14" s="420"/>
      <c r="C14" s="421"/>
      <c r="D14" s="420"/>
      <c r="E14" s="427"/>
      <c r="F14" s="165" t="s">
        <v>448</v>
      </c>
      <c r="G14" s="166" t="s">
        <v>449</v>
      </c>
      <c r="H14" s="167">
        <f>H9+7</f>
        <v>45395</v>
      </c>
      <c r="I14" s="168">
        <f>H14+28</f>
        <v>45423</v>
      </c>
      <c r="J14" s="168">
        <f>H14+25</f>
        <v>45420</v>
      </c>
      <c r="K14" s="168">
        <f>H14+22</f>
        <v>45417</v>
      </c>
      <c r="L14" s="169" t="s">
        <v>52</v>
      </c>
      <c r="M14" s="169" t="s">
        <v>52</v>
      </c>
      <c r="N14" s="169" t="s">
        <v>52</v>
      </c>
      <c r="O14" s="169" t="s">
        <v>52</v>
      </c>
      <c r="P14" s="169" t="s">
        <v>52</v>
      </c>
      <c r="Q14" s="169" t="s">
        <v>52</v>
      </c>
      <c r="R14" s="169" t="s">
        <v>52</v>
      </c>
      <c r="S14" s="169" t="s">
        <v>52</v>
      </c>
    </row>
    <row r="15" spans="1:22" s="130" customFormat="1" ht="18" customHeight="1">
      <c r="A15" s="424" t="s">
        <v>55</v>
      </c>
      <c r="B15" s="425" t="s">
        <v>433</v>
      </c>
      <c r="C15" s="426" t="s">
        <v>410</v>
      </c>
      <c r="D15" s="427">
        <f>D10+7</f>
        <v>45389</v>
      </c>
      <c r="E15" s="427">
        <f>D15+2</f>
        <v>45391</v>
      </c>
      <c r="F15" s="442" t="s">
        <v>452</v>
      </c>
      <c r="G15" s="348" t="s">
        <v>451</v>
      </c>
      <c r="H15" s="354">
        <f t="shared" si="1"/>
        <v>45399</v>
      </c>
      <c r="I15" s="355">
        <f>H15+26</f>
        <v>45425</v>
      </c>
      <c r="J15" s="273" t="s">
        <v>52</v>
      </c>
      <c r="K15" s="356">
        <f>H15+29</f>
        <v>45428</v>
      </c>
      <c r="L15" s="273" t="s">
        <v>52</v>
      </c>
      <c r="M15" s="273" t="s">
        <v>52</v>
      </c>
      <c r="N15" s="273" t="s">
        <v>52</v>
      </c>
      <c r="O15" s="273" t="s">
        <v>52</v>
      </c>
      <c r="P15" s="355">
        <f>H15+23</f>
        <v>45422</v>
      </c>
      <c r="Q15" s="169" t="s">
        <v>52</v>
      </c>
      <c r="R15" s="356">
        <f>H15+19</f>
        <v>45418</v>
      </c>
      <c r="S15" s="356" t="s">
        <v>52</v>
      </c>
      <c r="T15" s="164"/>
      <c r="V15" s="131"/>
    </row>
    <row r="16" spans="1:22" s="130" customFormat="1" ht="18" customHeight="1">
      <c r="A16" s="428"/>
      <c r="B16" s="429"/>
      <c r="C16" s="430" t="s">
        <v>405</v>
      </c>
      <c r="D16" s="431">
        <f t="shared" ref="D16:D17" si="2">D11+7</f>
        <v>45270</v>
      </c>
      <c r="E16" s="431">
        <f t="shared" ref="E16:E17" si="3">D16+2</f>
        <v>45272</v>
      </c>
      <c r="F16" s="349" t="s">
        <v>456</v>
      </c>
      <c r="G16" s="357" t="s">
        <v>457</v>
      </c>
      <c r="H16" s="351">
        <f t="shared" si="1"/>
        <v>45396</v>
      </c>
      <c r="I16" s="352">
        <f>H16+30</f>
        <v>45426</v>
      </c>
      <c r="J16" s="352">
        <f>H16+26</f>
        <v>45422</v>
      </c>
      <c r="K16" s="273" t="s">
        <v>52</v>
      </c>
      <c r="L16" s="273" t="s">
        <v>52</v>
      </c>
      <c r="M16" s="273" t="s">
        <v>52</v>
      </c>
      <c r="N16" s="273" t="s">
        <v>52</v>
      </c>
      <c r="O16" s="273" t="s">
        <v>52</v>
      </c>
      <c r="P16" s="169" t="s">
        <v>52</v>
      </c>
      <c r="Q16" s="352">
        <f>H16+24</f>
        <v>45420</v>
      </c>
      <c r="R16" s="353" t="s">
        <v>52</v>
      </c>
      <c r="S16" s="352">
        <f>H16+21</f>
        <v>45417</v>
      </c>
      <c r="V16" s="145"/>
    </row>
    <row r="17" spans="1:22" s="161" customFormat="1" ht="15.75">
      <c r="A17" s="432" t="s">
        <v>60</v>
      </c>
      <c r="B17" s="433" t="s">
        <v>434</v>
      </c>
      <c r="C17" s="434" t="s">
        <v>405</v>
      </c>
      <c r="D17" s="435">
        <f t="shared" si="2"/>
        <v>45390</v>
      </c>
      <c r="E17" s="435">
        <f t="shared" si="3"/>
        <v>45392</v>
      </c>
      <c r="F17" s="452" t="s">
        <v>424</v>
      </c>
      <c r="G17" s="453" t="s">
        <v>411</v>
      </c>
      <c r="H17" s="454">
        <f t="shared" si="1"/>
        <v>45392</v>
      </c>
      <c r="I17" s="455">
        <f>H17+22</f>
        <v>45414</v>
      </c>
      <c r="J17" s="455">
        <f>H17+25</f>
        <v>45417</v>
      </c>
      <c r="K17" s="455">
        <f>H17+29</f>
        <v>45421</v>
      </c>
      <c r="L17" s="456" t="s">
        <v>52</v>
      </c>
      <c r="M17" s="456" t="s">
        <v>52</v>
      </c>
      <c r="N17" s="456" t="s">
        <v>52</v>
      </c>
      <c r="O17" s="456" t="s">
        <v>52</v>
      </c>
      <c r="P17" s="456" t="s">
        <v>52</v>
      </c>
      <c r="Q17" s="456" t="s">
        <v>52</v>
      </c>
      <c r="R17" s="456" t="s">
        <v>52</v>
      </c>
      <c r="S17" s="456" t="s">
        <v>52</v>
      </c>
      <c r="T17" s="382"/>
      <c r="V17" s="162"/>
    </row>
    <row r="18" spans="1:22" s="130" customFormat="1" ht="18" customHeight="1">
      <c r="A18" s="409"/>
      <c r="B18" s="406"/>
      <c r="C18" s="407"/>
      <c r="D18" s="410"/>
      <c r="E18" s="411"/>
      <c r="F18" s="457"/>
      <c r="G18" s="495"/>
      <c r="H18" s="496">
        <f t="shared" si="1"/>
        <v>45401</v>
      </c>
      <c r="I18" s="497" t="s">
        <v>52</v>
      </c>
      <c r="J18" s="497" t="s">
        <v>52</v>
      </c>
      <c r="K18" s="497" t="s">
        <v>52</v>
      </c>
      <c r="L18" s="498">
        <f>H18+20</f>
        <v>45421</v>
      </c>
      <c r="M18" s="498">
        <f>H18+23</f>
        <v>45424</v>
      </c>
      <c r="N18" s="498">
        <f>H18+26</f>
        <v>45427</v>
      </c>
      <c r="O18" s="498">
        <f>H18+31</f>
        <v>45432</v>
      </c>
      <c r="P18" s="498" t="s">
        <v>52</v>
      </c>
      <c r="Q18" s="498" t="s">
        <v>52</v>
      </c>
      <c r="R18" s="498" t="s">
        <v>52</v>
      </c>
      <c r="S18" s="498" t="s">
        <v>52</v>
      </c>
      <c r="V18" s="145"/>
    </row>
    <row r="19" spans="1:22" s="412" customFormat="1" ht="18" customHeight="1">
      <c r="A19" s="419"/>
      <c r="B19" s="420"/>
      <c r="C19" s="421"/>
      <c r="D19" s="420"/>
      <c r="E19" s="427"/>
      <c r="F19" s="165" t="s">
        <v>417</v>
      </c>
      <c r="G19" s="166" t="s">
        <v>412</v>
      </c>
      <c r="H19" s="167">
        <f t="shared" si="1"/>
        <v>45402</v>
      </c>
      <c r="I19" s="168">
        <f>H19+28</f>
        <v>45430</v>
      </c>
      <c r="J19" s="168">
        <f>H19+25</f>
        <v>45427</v>
      </c>
      <c r="K19" s="168">
        <f>H19+22</f>
        <v>45424</v>
      </c>
      <c r="L19" s="438" t="s">
        <v>52</v>
      </c>
      <c r="M19" s="438" t="s">
        <v>52</v>
      </c>
      <c r="N19" s="438" t="s">
        <v>52</v>
      </c>
      <c r="O19" s="438" t="s">
        <v>52</v>
      </c>
      <c r="P19" s="438" t="s">
        <v>52</v>
      </c>
      <c r="Q19" s="438" t="s">
        <v>52</v>
      </c>
      <c r="R19" s="438" t="s">
        <v>52</v>
      </c>
      <c r="S19" s="438" t="s">
        <v>52</v>
      </c>
    </row>
    <row r="20" spans="1:22" s="493" customFormat="1" ht="18" customHeight="1">
      <c r="A20" s="424" t="s">
        <v>59</v>
      </c>
      <c r="B20" s="425" t="s">
        <v>435</v>
      </c>
      <c r="C20" s="426" t="s">
        <v>410</v>
      </c>
      <c r="D20" s="427">
        <f>D15+7</f>
        <v>45396</v>
      </c>
      <c r="E20" s="427">
        <f>D20+2</f>
        <v>45398</v>
      </c>
      <c r="F20" s="488"/>
      <c r="G20" s="489"/>
      <c r="H20" s="490">
        <f>H15+7</f>
        <v>45406</v>
      </c>
      <c r="I20" s="491">
        <f>H20+26</f>
        <v>45432</v>
      </c>
      <c r="J20" s="491" t="s">
        <v>52</v>
      </c>
      <c r="K20" s="491">
        <f>H20+29</f>
        <v>45435</v>
      </c>
      <c r="L20" s="492" t="s">
        <v>52</v>
      </c>
      <c r="M20" s="492" t="s">
        <v>52</v>
      </c>
      <c r="N20" s="492" t="s">
        <v>52</v>
      </c>
      <c r="O20" s="492" t="s">
        <v>52</v>
      </c>
      <c r="P20" s="492">
        <f>H20+23</f>
        <v>45429</v>
      </c>
      <c r="Q20" s="492" t="s">
        <v>52</v>
      </c>
      <c r="R20" s="492">
        <f>H20+19</f>
        <v>45425</v>
      </c>
      <c r="S20" s="492" t="s">
        <v>52</v>
      </c>
      <c r="T20" s="156"/>
      <c r="V20" s="494"/>
    </row>
    <row r="21" spans="1:22" s="130" customFormat="1" ht="18" customHeight="1">
      <c r="A21" s="428"/>
      <c r="B21" s="429"/>
      <c r="C21" s="430" t="s">
        <v>405</v>
      </c>
      <c r="D21" s="431">
        <f t="shared" ref="D21:D22" si="4">D16+7</f>
        <v>45277</v>
      </c>
      <c r="E21" s="431">
        <f t="shared" ref="E21:E22" si="5">D21+2</f>
        <v>45279</v>
      </c>
      <c r="F21" s="444" t="s">
        <v>458</v>
      </c>
      <c r="G21" s="357" t="s">
        <v>443</v>
      </c>
      <c r="H21" s="351">
        <f t="shared" si="1"/>
        <v>45403</v>
      </c>
      <c r="I21" s="352">
        <f>H21+30</f>
        <v>45433</v>
      </c>
      <c r="J21" s="352">
        <f>H21+26</f>
        <v>45429</v>
      </c>
      <c r="K21" s="273" t="s">
        <v>52</v>
      </c>
      <c r="L21" s="273" t="s">
        <v>52</v>
      </c>
      <c r="M21" s="273" t="s">
        <v>52</v>
      </c>
      <c r="N21" s="273" t="s">
        <v>52</v>
      </c>
      <c r="O21" s="273" t="s">
        <v>52</v>
      </c>
      <c r="P21" s="169" t="s">
        <v>52</v>
      </c>
      <c r="Q21" s="352">
        <f>H21+24</f>
        <v>45427</v>
      </c>
      <c r="R21" s="353" t="s">
        <v>52</v>
      </c>
      <c r="S21" s="352">
        <f>H21+21</f>
        <v>45424</v>
      </c>
      <c r="V21" s="145"/>
    </row>
    <row r="22" spans="1:22" s="161" customFormat="1" ht="15.75">
      <c r="A22" s="432" t="s">
        <v>413</v>
      </c>
      <c r="B22" s="433" t="s">
        <v>436</v>
      </c>
      <c r="C22" s="434" t="s">
        <v>405</v>
      </c>
      <c r="D22" s="435">
        <f t="shared" si="4"/>
        <v>45397</v>
      </c>
      <c r="E22" s="437">
        <f t="shared" si="5"/>
        <v>45399</v>
      </c>
      <c r="F22" s="377" t="s">
        <v>461</v>
      </c>
      <c r="G22" s="378" t="s">
        <v>462</v>
      </c>
      <c r="H22" s="379">
        <f t="shared" si="1"/>
        <v>45399</v>
      </c>
      <c r="I22" s="380">
        <f>H22+22</f>
        <v>45421</v>
      </c>
      <c r="J22" s="380">
        <f>H22+25</f>
        <v>45424</v>
      </c>
      <c r="K22" s="380">
        <f>H22+29</f>
        <v>45428</v>
      </c>
      <c r="L22" s="381" t="s">
        <v>52</v>
      </c>
      <c r="M22" s="381" t="s">
        <v>52</v>
      </c>
      <c r="N22" s="381" t="s">
        <v>52</v>
      </c>
      <c r="O22" s="381" t="s">
        <v>52</v>
      </c>
      <c r="P22" s="381" t="s">
        <v>52</v>
      </c>
      <c r="Q22" s="381" t="s">
        <v>52</v>
      </c>
      <c r="R22" s="381" t="s">
        <v>52</v>
      </c>
      <c r="S22" s="381" t="s">
        <v>52</v>
      </c>
      <c r="V22" s="162"/>
    </row>
    <row r="23" spans="1:22" s="130" customFormat="1" ht="18" customHeight="1">
      <c r="A23" s="409"/>
      <c r="B23" s="406"/>
      <c r="C23" s="407"/>
      <c r="D23" s="410"/>
      <c r="E23" s="411"/>
      <c r="F23" s="139" t="s">
        <v>444</v>
      </c>
      <c r="G23" s="140" t="s">
        <v>445</v>
      </c>
      <c r="H23" s="141">
        <f t="shared" si="1"/>
        <v>45408</v>
      </c>
      <c r="I23" s="142" t="s">
        <v>52</v>
      </c>
      <c r="J23" s="142" t="s">
        <v>52</v>
      </c>
      <c r="K23" s="142" t="s">
        <v>52</v>
      </c>
      <c r="L23" s="143">
        <f>H23+20</f>
        <v>45428</v>
      </c>
      <c r="M23" s="143">
        <f>H23+23</f>
        <v>45431</v>
      </c>
      <c r="N23" s="143">
        <f>H23+26</f>
        <v>45434</v>
      </c>
      <c r="O23" s="143">
        <f>H23+31</f>
        <v>45439</v>
      </c>
      <c r="P23" s="142" t="s">
        <v>52</v>
      </c>
      <c r="Q23" s="142" t="s">
        <v>52</v>
      </c>
      <c r="R23" s="142" t="s">
        <v>52</v>
      </c>
      <c r="S23" s="142" t="s">
        <v>52</v>
      </c>
    </row>
    <row r="24" spans="1:22" s="412" customFormat="1" ht="18" customHeight="1">
      <c r="A24" s="419"/>
      <c r="B24" s="420"/>
      <c r="C24" s="421"/>
      <c r="D24" s="420"/>
      <c r="E24" s="422"/>
      <c r="F24" s="404"/>
      <c r="G24" s="402"/>
      <c r="H24" s="399">
        <f t="shared" si="1"/>
        <v>45409</v>
      </c>
      <c r="I24" s="400">
        <f>H24+28</f>
        <v>45437</v>
      </c>
      <c r="J24" s="400">
        <f>H24+25</f>
        <v>45434</v>
      </c>
      <c r="K24" s="400">
        <f>H24+22</f>
        <v>45431</v>
      </c>
      <c r="L24" s="401" t="s">
        <v>52</v>
      </c>
      <c r="M24" s="401" t="s">
        <v>52</v>
      </c>
      <c r="N24" s="401" t="s">
        <v>52</v>
      </c>
      <c r="O24" s="401" t="s">
        <v>52</v>
      </c>
      <c r="P24" s="401" t="s">
        <v>52</v>
      </c>
      <c r="Q24" s="401" t="s">
        <v>52</v>
      </c>
      <c r="R24" s="401" t="s">
        <v>52</v>
      </c>
      <c r="S24" s="401" t="s">
        <v>52</v>
      </c>
      <c r="T24" s="423"/>
    </row>
    <row r="25" spans="1:22" s="130" customFormat="1" ht="18" customHeight="1">
      <c r="A25" s="424" t="s">
        <v>55</v>
      </c>
      <c r="B25" s="425" t="s">
        <v>437</v>
      </c>
      <c r="C25" s="426" t="s">
        <v>410</v>
      </c>
      <c r="D25" s="427">
        <f>D20+7</f>
        <v>45403</v>
      </c>
      <c r="E25" s="427">
        <f>D25+2</f>
        <v>45405</v>
      </c>
      <c r="F25" s="347" t="s">
        <v>453</v>
      </c>
      <c r="G25" s="348" t="s">
        <v>418</v>
      </c>
      <c r="H25" s="354">
        <f t="shared" si="1"/>
        <v>45413</v>
      </c>
      <c r="I25" s="355">
        <f>H25+26</f>
        <v>45439</v>
      </c>
      <c r="J25" s="273" t="s">
        <v>52</v>
      </c>
      <c r="K25" s="356">
        <f>H25+29</f>
        <v>45442</v>
      </c>
      <c r="L25" s="273" t="s">
        <v>52</v>
      </c>
      <c r="M25" s="273" t="s">
        <v>52</v>
      </c>
      <c r="N25" s="273" t="s">
        <v>52</v>
      </c>
      <c r="O25" s="273" t="s">
        <v>52</v>
      </c>
      <c r="P25" s="355">
        <f>H25+23</f>
        <v>45436</v>
      </c>
      <c r="Q25" s="169" t="s">
        <v>52</v>
      </c>
      <c r="R25" s="356">
        <f>H25+19</f>
        <v>45432</v>
      </c>
      <c r="S25" s="356" t="s">
        <v>52</v>
      </c>
      <c r="T25" s="164"/>
      <c r="V25" s="131"/>
    </row>
    <row r="26" spans="1:22" s="130" customFormat="1" ht="18" customHeight="1">
      <c r="A26" s="428"/>
      <c r="B26" s="429"/>
      <c r="C26" s="430" t="s">
        <v>405</v>
      </c>
      <c r="D26" s="431">
        <f t="shared" ref="D26:D27" si="6">D21+7</f>
        <v>45284</v>
      </c>
      <c r="E26" s="431">
        <f t="shared" ref="E26:E27" si="7">D26+2</f>
        <v>45286</v>
      </c>
      <c r="F26" s="349" t="s">
        <v>459</v>
      </c>
      <c r="G26" s="350" t="s">
        <v>425</v>
      </c>
      <c r="H26" s="351">
        <f t="shared" si="1"/>
        <v>45410</v>
      </c>
      <c r="I26" s="352">
        <f>H26+30</f>
        <v>45440</v>
      </c>
      <c r="J26" s="352">
        <f>H26+26</f>
        <v>45436</v>
      </c>
      <c r="K26" s="273" t="s">
        <v>52</v>
      </c>
      <c r="L26" s="273" t="s">
        <v>52</v>
      </c>
      <c r="M26" s="273" t="s">
        <v>52</v>
      </c>
      <c r="N26" s="273" t="s">
        <v>52</v>
      </c>
      <c r="O26" s="273" t="s">
        <v>52</v>
      </c>
      <c r="P26" s="169" t="s">
        <v>52</v>
      </c>
      <c r="Q26" s="352">
        <f>H26+24</f>
        <v>45434</v>
      </c>
      <c r="R26" s="353" t="s">
        <v>52</v>
      </c>
      <c r="S26" s="352">
        <f>H26+21</f>
        <v>45431</v>
      </c>
    </row>
    <row r="27" spans="1:22" s="130" customFormat="1" ht="15.75">
      <c r="A27" s="439" t="s">
        <v>60</v>
      </c>
      <c r="B27" s="433" t="s">
        <v>438</v>
      </c>
      <c r="C27" s="440" t="s">
        <v>405</v>
      </c>
      <c r="D27" s="435">
        <f t="shared" si="6"/>
        <v>45404</v>
      </c>
      <c r="E27" s="437">
        <f t="shared" si="7"/>
        <v>45406</v>
      </c>
      <c r="F27" s="377" t="s">
        <v>463</v>
      </c>
      <c r="G27" s="378" t="s">
        <v>462</v>
      </c>
      <c r="H27" s="379">
        <f t="shared" si="1"/>
        <v>45406</v>
      </c>
      <c r="I27" s="380">
        <f>H27+22</f>
        <v>45428</v>
      </c>
      <c r="J27" s="380">
        <f>H27+25</f>
        <v>45431</v>
      </c>
      <c r="K27" s="380">
        <f>H27+29</f>
        <v>45435</v>
      </c>
      <c r="L27" s="381" t="s">
        <v>52</v>
      </c>
      <c r="M27" s="381" t="s">
        <v>52</v>
      </c>
      <c r="N27" s="381" t="s">
        <v>52</v>
      </c>
      <c r="O27" s="381" t="s">
        <v>52</v>
      </c>
      <c r="P27" s="381" t="s">
        <v>52</v>
      </c>
      <c r="Q27" s="381" t="s">
        <v>52</v>
      </c>
      <c r="R27" s="381" t="s">
        <v>52</v>
      </c>
      <c r="S27" s="381" t="s">
        <v>52</v>
      </c>
    </row>
    <row r="28" spans="1:22" s="412" customFormat="1" ht="18" customHeight="1">
      <c r="A28" s="409"/>
      <c r="B28" s="406"/>
      <c r="C28" s="407"/>
      <c r="D28" s="410"/>
      <c r="E28" s="411"/>
      <c r="F28" s="414" t="s">
        <v>446</v>
      </c>
      <c r="G28" s="415" t="s">
        <v>447</v>
      </c>
      <c r="H28" s="416">
        <f t="shared" si="1"/>
        <v>45415</v>
      </c>
      <c r="I28" s="417" t="s">
        <v>52</v>
      </c>
      <c r="J28" s="417" t="s">
        <v>52</v>
      </c>
      <c r="K28" s="417" t="s">
        <v>52</v>
      </c>
      <c r="L28" s="418">
        <f>H28+20</f>
        <v>45435</v>
      </c>
      <c r="M28" s="418">
        <f>H28+23</f>
        <v>45438</v>
      </c>
      <c r="N28" s="418">
        <f>H28+26</f>
        <v>45441</v>
      </c>
      <c r="O28" s="418">
        <f>H28+31</f>
        <v>45446</v>
      </c>
      <c r="P28" s="417" t="s">
        <v>52</v>
      </c>
      <c r="Q28" s="417" t="s">
        <v>52</v>
      </c>
      <c r="R28" s="417" t="s">
        <v>52</v>
      </c>
      <c r="S28" s="417" t="s">
        <v>52</v>
      </c>
    </row>
    <row r="29" spans="1:22" s="412" customFormat="1" ht="18" customHeight="1">
      <c r="A29" s="419"/>
      <c r="B29" s="420"/>
      <c r="C29" s="421"/>
      <c r="D29" s="420"/>
      <c r="E29" s="427"/>
      <c r="F29" s="165" t="s">
        <v>450</v>
      </c>
      <c r="G29" s="166" t="s">
        <v>451</v>
      </c>
      <c r="H29" s="167">
        <f t="shared" si="1"/>
        <v>45416</v>
      </c>
      <c r="I29" s="168">
        <f>H29+28</f>
        <v>45444</v>
      </c>
      <c r="J29" s="168">
        <f>H29+25</f>
        <v>45441</v>
      </c>
      <c r="K29" s="168">
        <f>H29+22</f>
        <v>45438</v>
      </c>
      <c r="L29" s="438" t="s">
        <v>52</v>
      </c>
      <c r="M29" s="438" t="s">
        <v>52</v>
      </c>
      <c r="N29" s="438" t="s">
        <v>52</v>
      </c>
      <c r="O29" s="438" t="s">
        <v>52</v>
      </c>
      <c r="P29" s="438" t="s">
        <v>52</v>
      </c>
      <c r="Q29" s="438" t="s">
        <v>52</v>
      </c>
      <c r="R29" s="438" t="s">
        <v>52</v>
      </c>
      <c r="S29" s="438" t="s">
        <v>52</v>
      </c>
    </row>
    <row r="30" spans="1:22" s="412" customFormat="1" ht="18" customHeight="1">
      <c r="A30" s="424" t="s">
        <v>59</v>
      </c>
      <c r="B30" s="425" t="s">
        <v>439</v>
      </c>
      <c r="C30" s="426" t="s">
        <v>410</v>
      </c>
      <c r="D30" s="427">
        <f>D25+7</f>
        <v>45410</v>
      </c>
      <c r="E30" s="427">
        <f>D30+2</f>
        <v>45412</v>
      </c>
      <c r="F30" s="442" t="s">
        <v>454</v>
      </c>
      <c r="G30" s="443" t="s">
        <v>455</v>
      </c>
      <c r="H30" s="449">
        <f t="shared" si="1"/>
        <v>45420</v>
      </c>
      <c r="I30" s="450">
        <f>H30+26</f>
        <v>45446</v>
      </c>
      <c r="J30" s="441" t="s">
        <v>52</v>
      </c>
      <c r="K30" s="451">
        <f>H30+29</f>
        <v>45449</v>
      </c>
      <c r="L30" s="441" t="s">
        <v>52</v>
      </c>
      <c r="M30" s="441" t="s">
        <v>52</v>
      </c>
      <c r="N30" s="441" t="s">
        <v>52</v>
      </c>
      <c r="O30" s="441" t="s">
        <v>52</v>
      </c>
      <c r="P30" s="450">
        <f>H30+23</f>
        <v>45443</v>
      </c>
      <c r="Q30" s="438" t="s">
        <v>52</v>
      </c>
      <c r="R30" s="451">
        <f>H30+19</f>
        <v>45439</v>
      </c>
      <c r="S30" s="451" t="s">
        <v>52</v>
      </c>
      <c r="T30" s="436"/>
      <c r="V30" s="413"/>
    </row>
    <row r="31" spans="1:22" s="412" customFormat="1" ht="18" customHeight="1">
      <c r="A31" s="428"/>
      <c r="B31" s="429"/>
      <c r="C31" s="430" t="s">
        <v>405</v>
      </c>
      <c r="D31" s="431">
        <f t="shared" ref="D31:D32" si="8">D26+7</f>
        <v>45291</v>
      </c>
      <c r="E31" s="431">
        <f t="shared" ref="E31:E32" si="9">D31+2</f>
        <v>45293</v>
      </c>
      <c r="F31" s="444" t="s">
        <v>460</v>
      </c>
      <c r="G31" s="445" t="s">
        <v>421</v>
      </c>
      <c r="H31" s="446">
        <f t="shared" si="1"/>
        <v>45417</v>
      </c>
      <c r="I31" s="447">
        <f>H31+30</f>
        <v>45447</v>
      </c>
      <c r="J31" s="447">
        <f>H31+26</f>
        <v>45443</v>
      </c>
      <c r="K31" s="441" t="s">
        <v>52</v>
      </c>
      <c r="L31" s="441" t="s">
        <v>52</v>
      </c>
      <c r="M31" s="441" t="s">
        <v>52</v>
      </c>
      <c r="N31" s="441" t="s">
        <v>52</v>
      </c>
      <c r="O31" s="441" t="s">
        <v>52</v>
      </c>
      <c r="P31" s="438" t="s">
        <v>52</v>
      </c>
      <c r="Q31" s="447">
        <f>H31+24</f>
        <v>45441</v>
      </c>
      <c r="R31" s="448" t="s">
        <v>52</v>
      </c>
      <c r="S31" s="447">
        <f>H31+21</f>
        <v>45438</v>
      </c>
    </row>
    <row r="32" spans="1:22" s="412" customFormat="1" ht="18" customHeight="1">
      <c r="A32" s="432" t="s">
        <v>413</v>
      </c>
      <c r="B32" s="433" t="s">
        <v>440</v>
      </c>
      <c r="C32" s="434" t="s">
        <v>405</v>
      </c>
      <c r="D32" s="435">
        <f t="shared" si="8"/>
        <v>45411</v>
      </c>
      <c r="E32" s="435">
        <f t="shared" si="9"/>
        <v>45413</v>
      </c>
      <c r="F32" s="499"/>
      <c r="G32" s="500"/>
      <c r="H32" s="501">
        <f t="shared" si="1"/>
        <v>45413</v>
      </c>
      <c r="I32" s="502">
        <f>H32+22</f>
        <v>45435</v>
      </c>
      <c r="J32" s="502">
        <f>H32+25</f>
        <v>45438</v>
      </c>
      <c r="K32" s="502">
        <f>H32+29</f>
        <v>45442</v>
      </c>
      <c r="L32" s="503" t="s">
        <v>52</v>
      </c>
      <c r="M32" s="503" t="s">
        <v>52</v>
      </c>
      <c r="N32" s="503" t="s">
        <v>52</v>
      </c>
      <c r="O32" s="503" t="s">
        <v>52</v>
      </c>
      <c r="P32" s="503" t="s">
        <v>52</v>
      </c>
      <c r="Q32" s="503" t="s">
        <v>52</v>
      </c>
      <c r="R32" s="503" t="s">
        <v>52</v>
      </c>
      <c r="S32" s="503" t="s">
        <v>52</v>
      </c>
      <c r="V32" s="145"/>
    </row>
    <row r="33" spans="1:19" s="4" customFormat="1" ht="18" customHeight="1">
      <c r="A33" s="174"/>
      <c r="B33" s="175"/>
      <c r="C33" s="176"/>
      <c r="D33" s="137"/>
      <c r="E33" s="177"/>
      <c r="F33" s="178"/>
      <c r="G33" s="179"/>
      <c r="H33" s="180"/>
      <c r="I33" s="181"/>
      <c r="J33" s="181"/>
      <c r="K33" s="181"/>
      <c r="L33" s="182"/>
      <c r="M33" s="182"/>
      <c r="N33" s="182"/>
      <c r="O33" s="182"/>
      <c r="P33" s="182"/>
      <c r="Q33" s="182"/>
      <c r="R33" s="182"/>
      <c r="S33" s="182"/>
    </row>
    <row r="34" spans="1:19" s="8" customFormat="1" ht="17.25" customHeight="1">
      <c r="A34" s="183" t="s">
        <v>26</v>
      </c>
      <c r="B34" s="183"/>
      <c r="C34" s="184"/>
      <c r="D34" s="184"/>
      <c r="E34" s="185"/>
      <c r="F34" s="186"/>
      <c r="G34" s="187"/>
      <c r="H34" s="188"/>
    </row>
    <row r="35" spans="1:19" s="8" customFormat="1" ht="17.25" customHeight="1">
      <c r="A35" s="189" t="s">
        <v>61</v>
      </c>
      <c r="B35" s="190"/>
      <c r="C35" s="39"/>
      <c r="D35" s="39"/>
      <c r="E35" s="39"/>
      <c r="F35" s="186"/>
      <c r="G35" s="187"/>
      <c r="H35" s="188"/>
    </row>
    <row r="36" spans="1:19" s="8" customFormat="1" ht="17.25" customHeight="1">
      <c r="A36" s="191" t="s">
        <v>62</v>
      </c>
      <c r="B36" s="190"/>
      <c r="C36" s="39"/>
      <c r="D36" s="39"/>
      <c r="F36" s="192"/>
      <c r="G36" s="193"/>
      <c r="H36" s="188"/>
      <c r="I36" s="194"/>
    </row>
    <row r="37" spans="1:19" s="8" customFormat="1" ht="17.25" customHeight="1">
      <c r="A37" s="195" t="s">
        <v>63</v>
      </c>
      <c r="B37" s="190"/>
      <c r="C37" s="196"/>
      <c r="D37" s="196"/>
      <c r="F37" s="192"/>
      <c r="G37" s="193"/>
      <c r="H37" s="188"/>
      <c r="I37" s="197"/>
      <c r="J37" s="197"/>
      <c r="K37" s="198"/>
    </row>
    <row r="38" spans="1:19" s="8" customFormat="1" ht="17.25" customHeight="1">
      <c r="A38" s="190"/>
      <c r="B38" s="42"/>
      <c r="C38" s="199"/>
      <c r="D38" s="199"/>
      <c r="F38" s="200"/>
      <c r="G38" s="193"/>
      <c r="H38" s="188"/>
      <c r="I38" s="197"/>
      <c r="J38" s="197"/>
      <c r="K38" s="198"/>
    </row>
    <row r="39" spans="1:19" s="8" customFormat="1" ht="17.25" customHeight="1">
      <c r="A39" s="201" t="s">
        <v>64</v>
      </c>
      <c r="B39" s="202"/>
      <c r="C39" s="39"/>
      <c r="D39" s="39"/>
      <c r="F39" s="203"/>
      <c r="G39" s="204"/>
      <c r="H39" s="205"/>
      <c r="I39" s="197"/>
      <c r="J39" s="197"/>
      <c r="K39" s="198"/>
      <c r="P39" s="206"/>
    </row>
    <row r="40" spans="1:19" s="8" customFormat="1" ht="17.25" customHeight="1">
      <c r="A40" s="201" t="s">
        <v>65</v>
      </c>
      <c r="B40" s="35"/>
      <c r="C40" s="188"/>
      <c r="D40" s="188"/>
      <c r="E40" s="207"/>
      <c r="F40" s="208"/>
      <c r="G40" s="209"/>
      <c r="H40" s="188"/>
      <c r="I40" s="197"/>
      <c r="J40" s="197"/>
      <c r="K40" s="198"/>
    </row>
    <row r="41" spans="1:19" ht="15" customHeight="1">
      <c r="A41" s="210"/>
      <c r="B41" s="211"/>
      <c r="F41" s="214"/>
      <c r="G41" s="215"/>
      <c r="I41" s="216"/>
      <c r="J41" s="216"/>
      <c r="K41" s="217"/>
    </row>
    <row r="42" spans="1:19" ht="15" customHeight="1">
      <c r="A42" s="218"/>
      <c r="B42" s="218"/>
      <c r="C42" s="218"/>
      <c r="D42" s="218"/>
      <c r="E42" s="218"/>
      <c r="F42" s="218"/>
      <c r="G42" s="219"/>
    </row>
    <row r="43" spans="1:19" ht="15">
      <c r="A43" s="220"/>
      <c r="B43" s="220"/>
      <c r="C43" s="220"/>
      <c r="D43" s="220"/>
      <c r="E43" s="220"/>
      <c r="F43" s="220"/>
      <c r="G43" s="221"/>
      <c r="H43" s="222"/>
      <c r="I43" s="222"/>
      <c r="L43" s="222"/>
      <c r="M43" s="222"/>
      <c r="N43" s="222"/>
      <c r="O43" s="222"/>
      <c r="P43" s="222"/>
    </row>
    <row r="44" spans="1:19" ht="15" customHeight="1">
      <c r="A44" s="220"/>
      <c r="B44" s="223"/>
      <c r="C44" s="223"/>
      <c r="D44" s="223"/>
      <c r="E44" s="223"/>
      <c r="F44" s="223"/>
      <c r="G44" s="223"/>
    </row>
    <row r="45" spans="1:19">
      <c r="A45" s="224"/>
      <c r="B45" s="224"/>
      <c r="C45" s="224"/>
      <c r="D45" s="224"/>
      <c r="E45" s="224"/>
      <c r="F45" s="224"/>
      <c r="G45" s="225"/>
      <c r="H45" s="226"/>
    </row>
    <row r="46" spans="1:19" ht="15">
      <c r="A46" s="227"/>
      <c r="B46" s="228"/>
      <c r="C46" s="228"/>
      <c r="D46" s="228"/>
    </row>
    <row r="47" spans="1:19">
      <c r="A47" s="230"/>
      <c r="B47" s="230"/>
      <c r="C47" s="230"/>
      <c r="D47" s="230"/>
    </row>
    <row r="48" spans="1:19">
      <c r="A48" s="231"/>
      <c r="B48" s="230"/>
      <c r="C48" s="231"/>
      <c r="D48" s="230"/>
    </row>
    <row r="49" spans="1:7">
      <c r="A49" s="231"/>
      <c r="B49" s="230"/>
      <c r="C49" s="231"/>
      <c r="D49" s="230"/>
    </row>
    <row r="50" spans="1:7">
      <c r="A50" s="231"/>
      <c r="B50" s="230"/>
      <c r="C50" s="231"/>
      <c r="D50" s="230"/>
    </row>
    <row r="51" spans="1:7">
      <c r="A51" s="231"/>
      <c r="B51" s="230"/>
      <c r="C51" s="231"/>
      <c r="D51" s="230"/>
    </row>
    <row r="52" spans="1:7">
      <c r="A52" s="231"/>
      <c r="B52" s="230"/>
      <c r="C52" s="231"/>
      <c r="D52" s="230"/>
    </row>
    <row r="55" spans="1:7" ht="15">
      <c r="B55" s="127"/>
    </row>
    <row r="56" spans="1:7" ht="15">
      <c r="B56" s="232"/>
      <c r="C56" s="233"/>
      <c r="D56" s="233"/>
      <c r="E56" s="233"/>
      <c r="F56" s="233"/>
    </row>
    <row r="57" spans="1:7" ht="15">
      <c r="B57" s="232"/>
    </row>
    <row r="58" spans="1:7" ht="15">
      <c r="B58" s="232"/>
    </row>
    <row r="59" spans="1:7" ht="15">
      <c r="B59" s="232"/>
    </row>
    <row r="60" spans="1:7" ht="15">
      <c r="B60" s="232"/>
    </row>
    <row r="61" spans="1:7" ht="15">
      <c r="B61" s="232"/>
    </row>
    <row r="62" spans="1:7" ht="15">
      <c r="B62" s="232"/>
    </row>
    <row r="63" spans="1:7" ht="15">
      <c r="B63" s="232"/>
      <c r="C63" s="233"/>
      <c r="D63" s="234"/>
      <c r="E63" s="233"/>
      <c r="F63" s="233"/>
      <c r="G63" s="232"/>
    </row>
    <row r="64" spans="1:7" ht="15">
      <c r="B64" s="232"/>
    </row>
    <row r="65" spans="2:5" ht="15">
      <c r="B65" s="232"/>
    </row>
    <row r="66" spans="2:5" ht="15">
      <c r="B66" s="232"/>
    </row>
    <row r="67" spans="2:5" ht="15">
      <c r="B67" s="232"/>
    </row>
    <row r="68" spans="2:5" ht="15">
      <c r="B68" s="232"/>
    </row>
    <row r="69" spans="2:5" ht="15">
      <c r="B69" s="232"/>
    </row>
    <row r="70" spans="2:5" ht="15">
      <c r="B70" s="232"/>
      <c r="C70" s="233"/>
      <c r="D70" s="233"/>
      <c r="E70" s="233"/>
    </row>
    <row r="71" spans="2:5" ht="15">
      <c r="B71" s="232"/>
    </row>
    <row r="72" spans="2:5" ht="15">
      <c r="B72" s="232"/>
    </row>
    <row r="73" spans="2:5" ht="15">
      <c r="B73" s="232"/>
    </row>
    <row r="74" spans="2:5" ht="15">
      <c r="B74" s="232"/>
    </row>
  </sheetData>
  <mergeCells count="7">
    <mergeCell ref="B1:S1"/>
    <mergeCell ref="B2:S2"/>
    <mergeCell ref="A6:B7"/>
    <mergeCell ref="C6:D6"/>
    <mergeCell ref="F6:G7"/>
    <mergeCell ref="H6:H7"/>
    <mergeCell ref="I6:S6"/>
  </mergeCells>
  <conditionalFormatting sqref="T8">
    <cfRule type="duplicateValues" dxfId="45" priority="32"/>
  </conditionalFormatting>
  <conditionalFormatting sqref="T9">
    <cfRule type="duplicateValues" dxfId="44" priority="35"/>
  </conditionalFormatting>
  <conditionalFormatting sqref="T10">
    <cfRule type="duplicateValues" dxfId="43" priority="33"/>
  </conditionalFormatting>
  <conditionalFormatting sqref="T12">
    <cfRule type="duplicateValues" dxfId="42" priority="28"/>
  </conditionalFormatting>
  <conditionalFormatting sqref="T14">
    <cfRule type="duplicateValues" dxfId="41" priority="34"/>
  </conditionalFormatting>
  <conditionalFormatting sqref="T15">
    <cfRule type="duplicateValues" dxfId="40" priority="29"/>
  </conditionalFormatting>
  <conditionalFormatting sqref="T18">
    <cfRule type="duplicateValues" dxfId="39" priority="31"/>
  </conditionalFormatting>
  <conditionalFormatting sqref="T25">
    <cfRule type="duplicateValues" dxfId="38" priority="36"/>
  </conditionalFormatting>
  <conditionalFormatting sqref="T33">
    <cfRule type="duplicateValues" dxfId="37" priority="38"/>
  </conditionalFormatting>
  <conditionalFormatting sqref="T34:T1048576 T1:T7 T21:T23 T26:T27 T16 T13">
    <cfRule type="duplicateValues" dxfId="36" priority="37"/>
  </conditionalFormatting>
  <conditionalFormatting sqref="T30">
    <cfRule type="duplicateValues" dxfId="35" priority="20"/>
  </conditionalFormatting>
  <conditionalFormatting sqref="T28 T31">
    <cfRule type="duplicateValues" dxfId="34" priority="21"/>
  </conditionalFormatting>
  <conditionalFormatting sqref="F18">
    <cfRule type="duplicateValues" dxfId="33" priority="16"/>
  </conditionalFormatting>
  <conditionalFormatting sqref="F24">
    <cfRule type="duplicateValues" dxfId="32" priority="9"/>
  </conditionalFormatting>
  <conditionalFormatting sqref="T24">
    <cfRule type="duplicateValues" dxfId="31" priority="10"/>
  </conditionalFormatting>
  <conditionalFormatting sqref="T19">
    <cfRule type="duplicateValues" dxfId="30" priority="8"/>
  </conditionalFormatting>
  <conditionalFormatting sqref="T29">
    <cfRule type="duplicateValues" dxfId="29" priority="7"/>
  </conditionalFormatting>
  <conditionalFormatting sqref="T20">
    <cfRule type="duplicateValues" dxfId="28" priority="6"/>
  </conditionalFormatting>
  <conditionalFormatting sqref="F20">
    <cfRule type="duplicateValues" dxfId="27" priority="5"/>
  </conditionalFormatting>
  <conditionalFormatting sqref="T11">
    <cfRule type="duplicateValues" dxfId="26" priority="4"/>
  </conditionalFormatting>
  <conditionalFormatting sqref="T32">
    <cfRule type="duplicateValues" dxfId="25" priority="3"/>
  </conditionalFormatting>
  <conditionalFormatting sqref="F32">
    <cfRule type="duplicateValues" dxfId="24" priority="2"/>
  </conditionalFormatting>
  <conditionalFormatting sqref="T17">
    <cfRule type="duplicateValues" dxfId="23" priority="1"/>
  </conditionalFormatting>
  <hyperlinks>
    <hyperlink ref="A4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zoomScale="70" zoomScaleNormal="70" workbookViewId="0">
      <selection activeCell="K23" sqref="K23"/>
    </sheetView>
  </sheetViews>
  <sheetFormatPr defaultColWidth="9.140625" defaultRowHeight="15"/>
  <cols>
    <col min="1" max="1" width="25.7109375" style="285" customWidth="1"/>
    <col min="2" max="2" width="10.28515625" style="285" customWidth="1"/>
    <col min="3" max="3" width="10.28515625" style="3" customWidth="1"/>
    <col min="4" max="5" width="10.28515625" style="2" customWidth="1"/>
    <col min="6" max="6" width="39.5703125" style="2" bestFit="1" customWidth="1"/>
    <col min="7" max="7" width="16.85546875" style="4" bestFit="1" customWidth="1"/>
    <col min="8" max="8" width="12.7109375" style="476" customWidth="1"/>
    <col min="9" max="9" width="11.5703125" style="4" bestFit="1" customWidth="1"/>
    <col min="10" max="10" width="18.7109375" style="237" bestFit="1" customWidth="1"/>
    <col min="11" max="11" width="9.5703125" style="4" bestFit="1" customWidth="1"/>
    <col min="12" max="12" width="9" style="4" bestFit="1" customWidth="1"/>
    <col min="13" max="14" width="13" style="4" bestFit="1" customWidth="1"/>
    <col min="15" max="15" width="16.140625" style="4" bestFit="1" customWidth="1"/>
    <col min="16" max="16" width="18.140625" style="4" bestFit="1" customWidth="1"/>
    <col min="17" max="17" width="10" style="4" bestFit="1" customWidth="1"/>
    <col min="18" max="18" width="9.140625" style="4" bestFit="1" customWidth="1"/>
    <col min="19" max="19" width="13" style="4" bestFit="1" customWidth="1"/>
    <col min="20" max="20" width="15.7109375" style="4" bestFit="1" customWidth="1"/>
    <col min="21" max="21" width="11" style="4" bestFit="1" customWidth="1"/>
    <col min="22" max="22" width="9.5703125" style="237" bestFit="1" customWidth="1"/>
    <col min="23" max="23" width="11.140625" style="237" customWidth="1"/>
    <col min="24" max="24" width="9.7109375" style="237" bestFit="1" customWidth="1"/>
    <col min="25" max="25" width="8.85546875" style="237" hidden="1" customWidth="1"/>
    <col min="26" max="26" width="6.85546875" style="4" bestFit="1" customWidth="1"/>
    <col min="27" max="27" width="9.140625" style="4"/>
    <col min="28" max="16384" width="9.140625" style="124"/>
  </cols>
  <sheetData>
    <row r="1" spans="1:27" s="110" customFormat="1" ht="27.75">
      <c r="A1" s="109"/>
      <c r="B1" s="522" t="s">
        <v>0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</row>
    <row r="2" spans="1:27" s="110" customFormat="1" ht="27.75">
      <c r="A2" s="109"/>
      <c r="B2" s="523" t="s">
        <v>66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</row>
    <row r="3" spans="1:27" ht="15.75">
      <c r="A3" s="52"/>
      <c r="B3" s="235"/>
      <c r="C3" s="235"/>
      <c r="D3" s="235"/>
      <c r="E3" s="235"/>
      <c r="F3" s="235"/>
      <c r="G3" s="236"/>
      <c r="H3" s="471"/>
    </row>
    <row r="4" spans="1:27" ht="24" customHeight="1">
      <c r="A4" s="238" t="s">
        <v>15</v>
      </c>
      <c r="B4" s="239"/>
      <c r="C4" s="240"/>
      <c r="D4" s="241"/>
      <c r="E4" s="241"/>
      <c r="F4" s="242"/>
      <c r="G4" s="243"/>
      <c r="H4" s="472"/>
    </row>
    <row r="5" spans="1:27" ht="17.25" customHeight="1">
      <c r="A5" s="244"/>
      <c r="B5" s="239"/>
      <c r="C5" s="240"/>
      <c r="D5" s="241"/>
      <c r="E5" s="241"/>
      <c r="F5" s="241"/>
      <c r="G5" s="245"/>
      <c r="H5" s="472"/>
      <c r="J5" s="4"/>
      <c r="V5" s="4"/>
      <c r="W5" s="4"/>
      <c r="X5" s="4"/>
      <c r="Y5" s="4"/>
    </row>
    <row r="6" spans="1:27" s="247" customFormat="1" ht="27" customHeight="1">
      <c r="A6" s="524" t="s">
        <v>33</v>
      </c>
      <c r="B6" s="525"/>
      <c r="C6" s="537" t="s">
        <v>34</v>
      </c>
      <c r="D6" s="538"/>
      <c r="E6" s="246" t="s">
        <v>19</v>
      </c>
      <c r="F6" s="530" t="s">
        <v>35</v>
      </c>
      <c r="G6" s="531"/>
      <c r="H6" s="534" t="s">
        <v>36</v>
      </c>
      <c r="I6" s="536" t="s">
        <v>37</v>
      </c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130"/>
      <c r="AA6" s="130"/>
    </row>
    <row r="7" spans="1:27" s="250" customFormat="1" ht="60.75" customHeight="1">
      <c r="A7" s="526"/>
      <c r="B7" s="527"/>
      <c r="C7" s="246" t="s">
        <v>39</v>
      </c>
      <c r="D7" s="246" t="s">
        <v>39</v>
      </c>
      <c r="E7" s="246" t="s">
        <v>40</v>
      </c>
      <c r="F7" s="532"/>
      <c r="G7" s="533"/>
      <c r="H7" s="539"/>
      <c r="I7" s="477" t="s">
        <v>67</v>
      </c>
      <c r="J7" s="478" t="s">
        <v>409</v>
      </c>
      <c r="K7" s="248" t="s">
        <v>68</v>
      </c>
      <c r="L7" s="458" t="s">
        <v>69</v>
      </c>
      <c r="M7" s="477" t="s">
        <v>70</v>
      </c>
      <c r="N7" s="477" t="s">
        <v>71</v>
      </c>
      <c r="O7" s="477" t="s">
        <v>72</v>
      </c>
      <c r="P7" s="248" t="s">
        <v>73</v>
      </c>
      <c r="Q7" s="477" t="s">
        <v>74</v>
      </c>
      <c r="R7" s="479" t="s">
        <v>407</v>
      </c>
      <c r="S7" s="479" t="s">
        <v>408</v>
      </c>
      <c r="T7" s="477" t="s">
        <v>75</v>
      </c>
      <c r="U7" s="477" t="s">
        <v>76</v>
      </c>
      <c r="V7" s="477" t="s">
        <v>77</v>
      </c>
      <c r="W7" s="477" t="s">
        <v>78</v>
      </c>
      <c r="X7" s="477" t="s">
        <v>79</v>
      </c>
      <c r="Y7" s="477" t="s">
        <v>80</v>
      </c>
      <c r="Z7" s="249"/>
      <c r="AA7" s="249"/>
    </row>
    <row r="8" spans="1:27" s="405" customFormat="1" ht="18" customHeight="1">
      <c r="A8" s="135"/>
      <c r="B8" s="136"/>
      <c r="C8" s="137"/>
      <c r="D8" s="138"/>
      <c r="E8" s="163"/>
      <c r="F8" s="251" t="s">
        <v>428</v>
      </c>
      <c r="G8" s="252" t="s">
        <v>429</v>
      </c>
      <c r="H8" s="480">
        <v>45390</v>
      </c>
      <c r="I8" s="254" t="s">
        <v>52</v>
      </c>
      <c r="J8" s="254">
        <f>H8+15</f>
        <v>45405</v>
      </c>
      <c r="K8" s="255">
        <f>H8+25</f>
        <v>45415</v>
      </c>
      <c r="L8" s="254">
        <f>H8+22</f>
        <v>45412</v>
      </c>
      <c r="M8" s="254">
        <f>H8+19</f>
        <v>45409</v>
      </c>
      <c r="N8" s="254" t="s">
        <v>52</v>
      </c>
      <c r="O8" s="254">
        <f>H8+20</f>
        <v>45410</v>
      </c>
      <c r="P8" s="254" t="s">
        <v>52</v>
      </c>
      <c r="Q8" s="254" t="s">
        <v>52</v>
      </c>
      <c r="R8" s="254" t="s">
        <v>52</v>
      </c>
      <c r="S8" s="254" t="s">
        <v>52</v>
      </c>
      <c r="T8" s="254" t="s">
        <v>52</v>
      </c>
      <c r="U8" s="254" t="s">
        <v>52</v>
      </c>
      <c r="V8" s="254" t="s">
        <v>52</v>
      </c>
      <c r="W8" s="254" t="s">
        <v>52</v>
      </c>
      <c r="X8" s="254" t="s">
        <v>52</v>
      </c>
      <c r="Y8" s="171" t="s">
        <v>52</v>
      </c>
      <c r="Z8" s="253" t="s">
        <v>81</v>
      </c>
      <c r="AA8" s="130"/>
    </row>
    <row r="9" spans="1:27" s="468" customFormat="1" ht="18" customHeight="1">
      <c r="A9" s="462"/>
      <c r="B9" s="463"/>
      <c r="C9" s="464"/>
      <c r="D9" s="463"/>
      <c r="E9" s="465"/>
      <c r="F9" s="466"/>
      <c r="G9" s="466"/>
      <c r="H9" s="481">
        <v>45387</v>
      </c>
      <c r="I9" s="481" t="s">
        <v>52</v>
      </c>
      <c r="J9" s="481" t="s">
        <v>52</v>
      </c>
      <c r="K9" s="481" t="s">
        <v>52</v>
      </c>
      <c r="L9" s="481" t="s">
        <v>52</v>
      </c>
      <c r="M9" s="481" t="s">
        <v>52</v>
      </c>
      <c r="N9" s="481" t="s">
        <v>52</v>
      </c>
      <c r="O9" s="481" t="s">
        <v>52</v>
      </c>
      <c r="P9" s="481">
        <f>H9+14</f>
        <v>45401</v>
      </c>
      <c r="Q9" s="481">
        <f>H9+16</f>
        <v>45403</v>
      </c>
      <c r="R9" s="481">
        <f>H9+21</f>
        <v>45408</v>
      </c>
      <c r="S9" s="481">
        <f>H9+22</f>
        <v>45409</v>
      </c>
      <c r="T9" s="481">
        <f>H9+24</f>
        <v>45411</v>
      </c>
      <c r="U9" s="481">
        <f>H9+26</f>
        <v>45413</v>
      </c>
      <c r="V9" s="481" t="s">
        <v>52</v>
      </c>
      <c r="W9" s="481" t="s">
        <v>52</v>
      </c>
      <c r="X9" s="481" t="s">
        <v>52</v>
      </c>
      <c r="Y9" s="261" t="s">
        <v>52</v>
      </c>
      <c r="Z9" s="144" t="s">
        <v>82</v>
      </c>
      <c r="AA9" s="467"/>
    </row>
    <row r="10" spans="1:27" s="247" customFormat="1" ht="18" customHeight="1">
      <c r="A10" s="147" t="s">
        <v>59</v>
      </c>
      <c r="B10" s="148" t="s">
        <v>431</v>
      </c>
      <c r="C10" s="149" t="s">
        <v>410</v>
      </c>
      <c r="D10" s="150">
        <v>45382</v>
      </c>
      <c r="E10" s="150">
        <v>45384</v>
      </c>
      <c r="F10" s="403" t="s">
        <v>423</v>
      </c>
      <c r="G10" s="383" t="s">
        <v>411</v>
      </c>
      <c r="H10" s="482">
        <v>45385</v>
      </c>
      <c r="I10" s="384">
        <f>H10+15</f>
        <v>45400</v>
      </c>
      <c r="J10" s="384" t="s">
        <v>52</v>
      </c>
      <c r="K10" s="385" t="s">
        <v>52</v>
      </c>
      <c r="L10" s="384" t="s">
        <v>52</v>
      </c>
      <c r="M10" s="384" t="s">
        <v>52</v>
      </c>
      <c r="N10" s="384" t="s">
        <v>52</v>
      </c>
      <c r="O10" s="384" t="s">
        <v>52</v>
      </c>
      <c r="P10" s="384" t="s">
        <v>52</v>
      </c>
      <c r="Q10" s="384" t="s">
        <v>52</v>
      </c>
      <c r="R10" s="384" t="s">
        <v>52</v>
      </c>
      <c r="S10" s="384" t="s">
        <v>52</v>
      </c>
      <c r="T10" s="384" t="s">
        <v>52</v>
      </c>
      <c r="U10" s="384" t="s">
        <v>52</v>
      </c>
      <c r="V10" s="384" t="s">
        <v>52</v>
      </c>
      <c r="W10" s="384" t="s">
        <v>52</v>
      </c>
      <c r="X10" s="384" t="s">
        <v>52</v>
      </c>
      <c r="Y10" s="172" t="s">
        <v>52</v>
      </c>
      <c r="Z10" s="403" t="s">
        <v>58</v>
      </c>
      <c r="AA10" s="130"/>
    </row>
    <row r="11" spans="1:27" s="405" customFormat="1" ht="18" customHeight="1">
      <c r="A11" s="428"/>
      <c r="B11" s="429"/>
      <c r="C11" s="430" t="s">
        <v>405</v>
      </c>
      <c r="D11" s="431">
        <v>45263</v>
      </c>
      <c r="E11" s="431">
        <v>45265</v>
      </c>
      <c r="F11" s="269" t="s">
        <v>473</v>
      </c>
      <c r="G11" s="270" t="s">
        <v>474</v>
      </c>
      <c r="H11" s="168">
        <v>45392</v>
      </c>
      <c r="I11" s="258" t="s">
        <v>52</v>
      </c>
      <c r="J11" s="168">
        <f>H11+16</f>
        <v>45408</v>
      </c>
      <c r="K11" s="259" t="s">
        <v>52</v>
      </c>
      <c r="L11" s="259" t="s">
        <v>52</v>
      </c>
      <c r="M11" s="259" t="s">
        <v>52</v>
      </c>
      <c r="N11" s="259" t="s">
        <v>52</v>
      </c>
      <c r="O11" s="259" t="s">
        <v>52</v>
      </c>
      <c r="P11" s="259" t="s">
        <v>52</v>
      </c>
      <c r="Q11" s="259" t="s">
        <v>52</v>
      </c>
      <c r="R11" s="259" t="s">
        <v>52</v>
      </c>
      <c r="S11" s="259" t="s">
        <v>52</v>
      </c>
      <c r="T11" s="259" t="s">
        <v>52</v>
      </c>
      <c r="U11" s="259" t="s">
        <v>52</v>
      </c>
      <c r="V11" s="168">
        <f>H11+19</f>
        <v>45411</v>
      </c>
      <c r="W11" s="168">
        <f>H11+22</f>
        <v>45414</v>
      </c>
      <c r="X11" s="168">
        <f>H11+24</f>
        <v>45416</v>
      </c>
      <c r="Y11" s="261" t="s">
        <v>52</v>
      </c>
      <c r="Z11" s="423" t="s">
        <v>83</v>
      </c>
      <c r="AA11" s="412"/>
    </row>
    <row r="12" spans="1:27" s="461" customFormat="1" ht="18" customHeight="1">
      <c r="A12" s="358" t="s">
        <v>413</v>
      </c>
      <c r="B12" s="173" t="s">
        <v>432</v>
      </c>
      <c r="C12" s="359" t="s">
        <v>405</v>
      </c>
      <c r="D12" s="440">
        <v>45383</v>
      </c>
      <c r="E12" s="440">
        <v>45385</v>
      </c>
      <c r="F12" s="469"/>
      <c r="G12" s="469"/>
      <c r="H12" s="487">
        <v>45385</v>
      </c>
      <c r="I12" s="487">
        <f>H12+15</f>
        <v>45400</v>
      </c>
      <c r="J12" s="487" t="s">
        <v>52</v>
      </c>
      <c r="K12" s="487">
        <f>H12+20</f>
        <v>45405</v>
      </c>
      <c r="L12" s="487">
        <f>H12+23</f>
        <v>45408</v>
      </c>
      <c r="M12" s="487">
        <f>H12+25</f>
        <v>45410</v>
      </c>
      <c r="N12" s="487">
        <f>H12+18</f>
        <v>45403</v>
      </c>
      <c r="O12" s="487" t="s">
        <v>52</v>
      </c>
      <c r="P12" s="487" t="s">
        <v>52</v>
      </c>
      <c r="Q12" s="487" t="s">
        <v>52</v>
      </c>
      <c r="R12" s="487" t="s">
        <v>52</v>
      </c>
      <c r="S12" s="487" t="s">
        <v>52</v>
      </c>
      <c r="T12" s="487" t="s">
        <v>52</v>
      </c>
      <c r="U12" s="487" t="s">
        <v>52</v>
      </c>
      <c r="V12" s="487" t="s">
        <v>52</v>
      </c>
      <c r="W12" s="487" t="s">
        <v>52</v>
      </c>
      <c r="X12" s="487" t="s">
        <v>52</v>
      </c>
      <c r="Y12" s="459" t="s">
        <v>52</v>
      </c>
      <c r="Z12" s="460" t="s">
        <v>84</v>
      </c>
      <c r="AA12" s="460"/>
    </row>
    <row r="13" spans="1:27" s="405" customFormat="1" ht="18" customHeight="1">
      <c r="A13" s="135"/>
      <c r="B13" s="136"/>
      <c r="C13" s="137"/>
      <c r="D13" s="138"/>
      <c r="E13" s="163"/>
      <c r="F13" s="251" t="s">
        <v>466</v>
      </c>
      <c r="G13" s="252" t="s">
        <v>467</v>
      </c>
      <c r="H13" s="480">
        <f t="shared" ref="H13:H22" si="0">H8+7</f>
        <v>45397</v>
      </c>
      <c r="I13" s="254" t="s">
        <v>52</v>
      </c>
      <c r="J13" s="254">
        <f>H13+15</f>
        <v>45412</v>
      </c>
      <c r="K13" s="255">
        <f>H13+25</f>
        <v>45422</v>
      </c>
      <c r="L13" s="254">
        <f>H13+22</f>
        <v>45419</v>
      </c>
      <c r="M13" s="254">
        <f>H13+19</f>
        <v>45416</v>
      </c>
      <c r="N13" s="254" t="s">
        <v>52</v>
      </c>
      <c r="O13" s="254">
        <f>H13+20</f>
        <v>45417</v>
      </c>
      <c r="P13" s="254" t="s">
        <v>52</v>
      </c>
      <c r="Q13" s="254" t="s">
        <v>52</v>
      </c>
      <c r="R13" s="254" t="s">
        <v>52</v>
      </c>
      <c r="S13" s="254" t="s">
        <v>52</v>
      </c>
      <c r="T13" s="254" t="s">
        <v>52</v>
      </c>
      <c r="U13" s="254" t="s">
        <v>52</v>
      </c>
      <c r="V13" s="254" t="s">
        <v>52</v>
      </c>
      <c r="W13" s="254" t="s">
        <v>52</v>
      </c>
      <c r="X13" s="254" t="s">
        <v>52</v>
      </c>
      <c r="Y13" s="171" t="s">
        <v>52</v>
      </c>
      <c r="Z13" s="253"/>
      <c r="AA13" s="412"/>
    </row>
    <row r="14" spans="1:27" s="405" customFormat="1" ht="18" customHeight="1">
      <c r="A14" s="419"/>
      <c r="B14" s="420"/>
      <c r="C14" s="421"/>
      <c r="D14" s="420"/>
      <c r="E14" s="427"/>
      <c r="F14" s="256" t="s">
        <v>430</v>
      </c>
      <c r="G14" s="257" t="s">
        <v>414</v>
      </c>
      <c r="H14" s="485">
        <f t="shared" si="0"/>
        <v>45394</v>
      </c>
      <c r="I14" s="260" t="s">
        <v>52</v>
      </c>
      <c r="J14" s="260" t="s">
        <v>52</v>
      </c>
      <c r="K14" s="271" t="s">
        <v>52</v>
      </c>
      <c r="L14" s="260" t="s">
        <v>52</v>
      </c>
      <c r="M14" s="260" t="s">
        <v>52</v>
      </c>
      <c r="N14" s="260" t="s">
        <v>52</v>
      </c>
      <c r="O14" s="260" t="s">
        <v>52</v>
      </c>
      <c r="P14" s="260">
        <f>H14+14</f>
        <v>45408</v>
      </c>
      <c r="Q14" s="260">
        <f>H14+16</f>
        <v>45410</v>
      </c>
      <c r="R14" s="260">
        <f>H14+21</f>
        <v>45415</v>
      </c>
      <c r="S14" s="260">
        <f>H14+22</f>
        <v>45416</v>
      </c>
      <c r="T14" s="260">
        <f>H14+24</f>
        <v>45418</v>
      </c>
      <c r="U14" s="260">
        <f>H14+26</f>
        <v>45420</v>
      </c>
      <c r="V14" s="260" t="s">
        <v>52</v>
      </c>
      <c r="W14" s="260" t="s">
        <v>52</v>
      </c>
      <c r="X14" s="260" t="s">
        <v>52</v>
      </c>
      <c r="Y14" s="261" t="s">
        <v>52</v>
      </c>
      <c r="Z14" s="412"/>
      <c r="AA14" s="412"/>
    </row>
    <row r="15" spans="1:27" s="405" customFormat="1" ht="15.75">
      <c r="A15" s="424" t="s">
        <v>55</v>
      </c>
      <c r="B15" s="425" t="s">
        <v>433</v>
      </c>
      <c r="C15" s="426" t="s">
        <v>410</v>
      </c>
      <c r="D15" s="427">
        <v>45389</v>
      </c>
      <c r="E15" s="427">
        <v>45391</v>
      </c>
      <c r="F15" s="386" t="s">
        <v>424</v>
      </c>
      <c r="G15" s="386" t="s">
        <v>411</v>
      </c>
      <c r="H15" s="482">
        <f>'NORTH EUROPE via SIN'!H17</f>
        <v>45392</v>
      </c>
      <c r="I15" s="384">
        <f>H15+15</f>
        <v>45407</v>
      </c>
      <c r="J15" s="384" t="s">
        <v>52</v>
      </c>
      <c r="K15" s="385" t="s">
        <v>52</v>
      </c>
      <c r="L15" s="384" t="s">
        <v>52</v>
      </c>
      <c r="M15" s="384" t="s">
        <v>52</v>
      </c>
      <c r="N15" s="384" t="s">
        <v>52</v>
      </c>
      <c r="O15" s="384" t="s">
        <v>52</v>
      </c>
      <c r="P15" s="384" t="s">
        <v>52</v>
      </c>
      <c r="Q15" s="384" t="s">
        <v>52</v>
      </c>
      <c r="R15" s="384" t="s">
        <v>52</v>
      </c>
      <c r="S15" s="384" t="s">
        <v>52</v>
      </c>
      <c r="T15" s="384" t="s">
        <v>52</v>
      </c>
      <c r="U15" s="384" t="s">
        <v>52</v>
      </c>
      <c r="V15" s="384" t="s">
        <v>52</v>
      </c>
      <c r="W15" s="384" t="s">
        <v>52</v>
      </c>
      <c r="X15" s="384" t="s">
        <v>52</v>
      </c>
      <c r="Y15" s="172" t="s">
        <v>52</v>
      </c>
      <c r="Z15" s="412"/>
      <c r="AA15" s="412"/>
    </row>
    <row r="16" spans="1:27" s="405" customFormat="1" ht="18" customHeight="1">
      <c r="A16" s="428"/>
      <c r="B16" s="429"/>
      <c r="C16" s="430" t="s">
        <v>405</v>
      </c>
      <c r="D16" s="431">
        <v>45270</v>
      </c>
      <c r="E16" s="431">
        <v>45272</v>
      </c>
      <c r="F16" s="269" t="s">
        <v>475</v>
      </c>
      <c r="G16" s="270" t="s">
        <v>476</v>
      </c>
      <c r="H16" s="168">
        <f t="shared" si="0"/>
        <v>45399</v>
      </c>
      <c r="I16" s="258" t="s">
        <v>52</v>
      </c>
      <c r="J16" s="168">
        <f>H16+16</f>
        <v>45415</v>
      </c>
      <c r="K16" s="259" t="s">
        <v>52</v>
      </c>
      <c r="L16" s="259" t="s">
        <v>52</v>
      </c>
      <c r="M16" s="259" t="s">
        <v>52</v>
      </c>
      <c r="N16" s="259" t="s">
        <v>52</v>
      </c>
      <c r="O16" s="259" t="s">
        <v>52</v>
      </c>
      <c r="P16" s="259" t="s">
        <v>52</v>
      </c>
      <c r="Q16" s="259" t="s">
        <v>52</v>
      </c>
      <c r="R16" s="259" t="s">
        <v>52</v>
      </c>
      <c r="S16" s="259" t="s">
        <v>52</v>
      </c>
      <c r="T16" s="259" t="s">
        <v>52</v>
      </c>
      <c r="U16" s="259" t="s">
        <v>52</v>
      </c>
      <c r="V16" s="168">
        <f>H16+19</f>
        <v>45418</v>
      </c>
      <c r="W16" s="168">
        <f>H16+22</f>
        <v>45421</v>
      </c>
      <c r="X16" s="168">
        <f>H16+24</f>
        <v>45423</v>
      </c>
      <c r="Y16" s="261" t="s">
        <v>52</v>
      </c>
      <c r="Z16" s="423"/>
      <c r="AA16" s="412"/>
    </row>
    <row r="17" spans="1:27" s="461" customFormat="1" ht="18" customHeight="1">
      <c r="A17" s="358" t="s">
        <v>60</v>
      </c>
      <c r="B17" s="173" t="s">
        <v>434</v>
      </c>
      <c r="C17" s="359" t="s">
        <v>405</v>
      </c>
      <c r="D17" s="440">
        <v>45390</v>
      </c>
      <c r="E17" s="440">
        <v>45392</v>
      </c>
      <c r="F17" s="469"/>
      <c r="G17" s="469"/>
      <c r="H17" s="487">
        <f>H12+7</f>
        <v>45392</v>
      </c>
      <c r="I17" s="487">
        <f>H17+15</f>
        <v>45407</v>
      </c>
      <c r="J17" s="487" t="s">
        <v>52</v>
      </c>
      <c r="K17" s="487">
        <f>H17+20</f>
        <v>45412</v>
      </c>
      <c r="L17" s="487">
        <f>H17+23</f>
        <v>45415</v>
      </c>
      <c r="M17" s="487">
        <f>H17+25</f>
        <v>45417</v>
      </c>
      <c r="N17" s="487">
        <f>H17+18</f>
        <v>45410</v>
      </c>
      <c r="O17" s="487" t="s">
        <v>52</v>
      </c>
      <c r="P17" s="487" t="s">
        <v>52</v>
      </c>
      <c r="Q17" s="487" t="s">
        <v>52</v>
      </c>
      <c r="R17" s="487" t="s">
        <v>52</v>
      </c>
      <c r="S17" s="487" t="s">
        <v>52</v>
      </c>
      <c r="T17" s="487" t="s">
        <v>52</v>
      </c>
      <c r="U17" s="487" t="s">
        <v>52</v>
      </c>
      <c r="V17" s="487" t="s">
        <v>52</v>
      </c>
      <c r="W17" s="487" t="s">
        <v>52</v>
      </c>
      <c r="X17" s="487" t="s">
        <v>52</v>
      </c>
      <c r="Y17" s="459" t="s">
        <v>52</v>
      </c>
      <c r="Z17" s="460"/>
      <c r="AA17" s="460"/>
    </row>
    <row r="18" spans="1:27" s="405" customFormat="1" ht="18" customHeight="1">
      <c r="A18" s="135"/>
      <c r="B18" s="136"/>
      <c r="C18" s="137"/>
      <c r="D18" s="138"/>
      <c r="E18" s="163"/>
      <c r="F18" s="251" t="s">
        <v>468</v>
      </c>
      <c r="G18" s="252" t="s">
        <v>469</v>
      </c>
      <c r="H18" s="480">
        <f t="shared" si="0"/>
        <v>45404</v>
      </c>
      <c r="I18" s="254" t="s">
        <v>52</v>
      </c>
      <c r="J18" s="254">
        <f>H18+15</f>
        <v>45419</v>
      </c>
      <c r="K18" s="255">
        <f>H18+25</f>
        <v>45429</v>
      </c>
      <c r="L18" s="254">
        <f>H18+22</f>
        <v>45426</v>
      </c>
      <c r="M18" s="254">
        <f>H18+19</f>
        <v>45423</v>
      </c>
      <c r="N18" s="254" t="s">
        <v>52</v>
      </c>
      <c r="O18" s="254">
        <f>H18+20</f>
        <v>45424</v>
      </c>
      <c r="P18" s="254" t="s">
        <v>52</v>
      </c>
      <c r="Q18" s="254" t="s">
        <v>52</v>
      </c>
      <c r="R18" s="254" t="s">
        <v>52</v>
      </c>
      <c r="S18" s="254" t="s">
        <v>52</v>
      </c>
      <c r="T18" s="254" t="s">
        <v>52</v>
      </c>
      <c r="U18" s="254" t="s">
        <v>52</v>
      </c>
      <c r="V18" s="254" t="s">
        <v>52</v>
      </c>
      <c r="W18" s="254" t="s">
        <v>52</v>
      </c>
      <c r="X18" s="254" t="s">
        <v>52</v>
      </c>
      <c r="Y18" s="171" t="s">
        <v>52</v>
      </c>
      <c r="Z18" s="253"/>
      <c r="AA18" s="412"/>
    </row>
    <row r="19" spans="1:27" s="468" customFormat="1" ht="18" customHeight="1">
      <c r="A19" s="462"/>
      <c r="B19" s="463"/>
      <c r="C19" s="464"/>
      <c r="D19" s="463"/>
      <c r="E19" s="465"/>
      <c r="F19" s="466"/>
      <c r="G19" s="466"/>
      <c r="H19" s="481">
        <f t="shared" si="0"/>
        <v>45401</v>
      </c>
      <c r="I19" s="481" t="s">
        <v>52</v>
      </c>
      <c r="J19" s="481" t="s">
        <v>52</v>
      </c>
      <c r="K19" s="481" t="s">
        <v>52</v>
      </c>
      <c r="L19" s="481" t="s">
        <v>52</v>
      </c>
      <c r="M19" s="481" t="s">
        <v>52</v>
      </c>
      <c r="N19" s="481" t="s">
        <v>52</v>
      </c>
      <c r="O19" s="481" t="s">
        <v>52</v>
      </c>
      <c r="P19" s="481">
        <f>H19+14</f>
        <v>45415</v>
      </c>
      <c r="Q19" s="481">
        <f>H19+16</f>
        <v>45417</v>
      </c>
      <c r="R19" s="481">
        <f>H19+21</f>
        <v>45422</v>
      </c>
      <c r="S19" s="481">
        <f>H19+22</f>
        <v>45423</v>
      </c>
      <c r="T19" s="481">
        <f>H19+24</f>
        <v>45425</v>
      </c>
      <c r="U19" s="481">
        <f>H19+26</f>
        <v>45427</v>
      </c>
      <c r="V19" s="481" t="s">
        <v>52</v>
      </c>
      <c r="W19" s="481" t="s">
        <v>52</v>
      </c>
      <c r="X19" s="481" t="s">
        <v>52</v>
      </c>
      <c r="Y19" s="261" t="s">
        <v>52</v>
      </c>
      <c r="Z19" s="467"/>
      <c r="AA19" s="467"/>
    </row>
    <row r="20" spans="1:27" s="247" customFormat="1" ht="18" customHeight="1">
      <c r="A20" s="147" t="s">
        <v>59</v>
      </c>
      <c r="B20" s="148" t="s">
        <v>435</v>
      </c>
      <c r="C20" s="149" t="s">
        <v>410</v>
      </c>
      <c r="D20" s="150">
        <v>45396</v>
      </c>
      <c r="E20" s="150">
        <v>45398</v>
      </c>
      <c r="F20" s="386" t="s">
        <v>461</v>
      </c>
      <c r="G20" s="383" t="s">
        <v>462</v>
      </c>
      <c r="H20" s="482">
        <f>'NORTH EUROPE via SIN'!H22</f>
        <v>45399</v>
      </c>
      <c r="I20" s="384">
        <f>H20+15</f>
        <v>45414</v>
      </c>
      <c r="J20" s="384" t="s">
        <v>52</v>
      </c>
      <c r="K20" s="385" t="s">
        <v>52</v>
      </c>
      <c r="L20" s="384" t="s">
        <v>52</v>
      </c>
      <c r="M20" s="384" t="s">
        <v>52</v>
      </c>
      <c r="N20" s="384" t="s">
        <v>52</v>
      </c>
      <c r="O20" s="384" t="s">
        <v>52</v>
      </c>
      <c r="P20" s="384" t="s">
        <v>52</v>
      </c>
      <c r="Q20" s="384" t="s">
        <v>52</v>
      </c>
      <c r="R20" s="384" t="s">
        <v>52</v>
      </c>
      <c r="S20" s="384" t="s">
        <v>52</v>
      </c>
      <c r="T20" s="384" t="s">
        <v>52</v>
      </c>
      <c r="U20" s="384" t="s">
        <v>52</v>
      </c>
      <c r="V20" s="384" t="s">
        <v>52</v>
      </c>
      <c r="W20" s="384" t="s">
        <v>52</v>
      </c>
      <c r="X20" s="384" t="s">
        <v>52</v>
      </c>
      <c r="Y20" s="172" t="s">
        <v>52</v>
      </c>
      <c r="Z20" s="130"/>
      <c r="AA20" s="130"/>
    </row>
    <row r="21" spans="1:27" s="247" customFormat="1" ht="18" customHeight="1">
      <c r="A21" s="157"/>
      <c r="B21" s="158"/>
      <c r="C21" s="159" t="s">
        <v>405</v>
      </c>
      <c r="D21" s="160">
        <v>45277</v>
      </c>
      <c r="E21" s="160">
        <v>45279</v>
      </c>
      <c r="F21" s="269" t="s">
        <v>479</v>
      </c>
      <c r="G21" s="272" t="s">
        <v>480</v>
      </c>
      <c r="H21" s="486">
        <f t="shared" si="0"/>
        <v>45406</v>
      </c>
      <c r="I21" s="258" t="s">
        <v>52</v>
      </c>
      <c r="J21" s="168">
        <f>H21+16</f>
        <v>45422</v>
      </c>
      <c r="K21" s="259" t="s">
        <v>52</v>
      </c>
      <c r="L21" s="259" t="s">
        <v>52</v>
      </c>
      <c r="M21" s="259" t="s">
        <v>52</v>
      </c>
      <c r="N21" s="259" t="s">
        <v>52</v>
      </c>
      <c r="O21" s="259" t="s">
        <v>52</v>
      </c>
      <c r="P21" s="259" t="s">
        <v>52</v>
      </c>
      <c r="Q21" s="259" t="s">
        <v>52</v>
      </c>
      <c r="R21" s="259" t="s">
        <v>52</v>
      </c>
      <c r="S21" s="259" t="s">
        <v>52</v>
      </c>
      <c r="T21" s="259" t="s">
        <v>52</v>
      </c>
      <c r="U21" s="259" t="s">
        <v>52</v>
      </c>
      <c r="V21" s="168">
        <f>H21+19</f>
        <v>45425</v>
      </c>
      <c r="W21" s="168">
        <f>H21+22</f>
        <v>45428</v>
      </c>
      <c r="X21" s="168">
        <f>H21+24</f>
        <v>45430</v>
      </c>
      <c r="Y21" s="172" t="s">
        <v>52</v>
      </c>
      <c r="Z21" s="130"/>
      <c r="AA21" s="130"/>
    </row>
    <row r="22" spans="1:27" s="461" customFormat="1" ht="18" customHeight="1">
      <c r="A22" s="358" t="s">
        <v>413</v>
      </c>
      <c r="B22" s="173" t="s">
        <v>436</v>
      </c>
      <c r="C22" s="359" t="s">
        <v>405</v>
      </c>
      <c r="D22" s="440">
        <v>45397</v>
      </c>
      <c r="E22" s="440">
        <v>45399</v>
      </c>
      <c r="F22" s="469"/>
      <c r="G22" s="469"/>
      <c r="H22" s="487">
        <f t="shared" si="0"/>
        <v>45399</v>
      </c>
      <c r="I22" s="487">
        <f>H22+15</f>
        <v>45414</v>
      </c>
      <c r="J22" s="487" t="s">
        <v>52</v>
      </c>
      <c r="K22" s="487">
        <f>H22+20</f>
        <v>45419</v>
      </c>
      <c r="L22" s="487">
        <f>H22+23</f>
        <v>45422</v>
      </c>
      <c r="M22" s="487">
        <f>H22+25</f>
        <v>45424</v>
      </c>
      <c r="N22" s="487" t="e">
        <f>M28H22+18</f>
        <v>#NAME?</v>
      </c>
      <c r="O22" s="487" t="s">
        <v>52</v>
      </c>
      <c r="P22" s="487" t="s">
        <v>52</v>
      </c>
      <c r="Q22" s="487" t="s">
        <v>52</v>
      </c>
      <c r="R22" s="487" t="s">
        <v>52</v>
      </c>
      <c r="S22" s="487" t="s">
        <v>52</v>
      </c>
      <c r="T22" s="487" t="s">
        <v>52</v>
      </c>
      <c r="U22" s="487" t="s">
        <v>52</v>
      </c>
      <c r="V22" s="487" t="s">
        <v>52</v>
      </c>
      <c r="W22" s="487" t="s">
        <v>52</v>
      </c>
      <c r="X22" s="487" t="s">
        <v>52</v>
      </c>
      <c r="Y22" s="459" t="s">
        <v>52</v>
      </c>
      <c r="Z22" s="460"/>
      <c r="AA22" s="460"/>
    </row>
    <row r="23" spans="1:27" s="405" customFormat="1" ht="18" customHeight="1">
      <c r="A23" s="135"/>
      <c r="B23" s="136"/>
      <c r="C23" s="137"/>
      <c r="D23" s="138"/>
      <c r="E23" s="163"/>
      <c r="F23" s="251" t="s">
        <v>470</v>
      </c>
      <c r="G23" s="252" t="s">
        <v>471</v>
      </c>
      <c r="H23" s="480">
        <f t="shared" ref="H23:H32" si="1">H18+7</f>
        <v>45411</v>
      </c>
      <c r="I23" s="254" t="s">
        <v>52</v>
      </c>
      <c r="J23" s="254">
        <f>H23+15</f>
        <v>45426</v>
      </c>
      <c r="K23" s="255">
        <f>H23+25</f>
        <v>45436</v>
      </c>
      <c r="L23" s="254">
        <f>H23+22</f>
        <v>45433</v>
      </c>
      <c r="M23" s="254">
        <f>H23+19</f>
        <v>45430</v>
      </c>
      <c r="N23" s="254" t="s">
        <v>52</v>
      </c>
      <c r="O23" s="254">
        <f>H23+20</f>
        <v>45431</v>
      </c>
      <c r="P23" s="254" t="s">
        <v>52</v>
      </c>
      <c r="Q23" s="254" t="s">
        <v>52</v>
      </c>
      <c r="R23" s="254" t="s">
        <v>52</v>
      </c>
      <c r="S23" s="254" t="s">
        <v>52</v>
      </c>
      <c r="T23" s="254" t="s">
        <v>52</v>
      </c>
      <c r="U23" s="254" t="s">
        <v>52</v>
      </c>
      <c r="V23" s="254" t="s">
        <v>52</v>
      </c>
      <c r="W23" s="254" t="s">
        <v>52</v>
      </c>
      <c r="X23" s="254" t="s">
        <v>52</v>
      </c>
      <c r="Y23" s="171" t="s">
        <v>52</v>
      </c>
      <c r="Z23" s="253"/>
      <c r="AA23" s="412"/>
    </row>
    <row r="24" spans="1:27" s="468" customFormat="1" ht="18" customHeight="1">
      <c r="A24" s="462"/>
      <c r="B24" s="463"/>
      <c r="C24" s="464"/>
      <c r="D24" s="463"/>
      <c r="E24" s="465"/>
      <c r="F24" s="466"/>
      <c r="G24" s="466"/>
      <c r="H24" s="481">
        <f t="shared" si="1"/>
        <v>45408</v>
      </c>
      <c r="I24" s="481" t="s">
        <v>52</v>
      </c>
      <c r="J24" s="481" t="s">
        <v>52</v>
      </c>
      <c r="K24" s="481" t="s">
        <v>52</v>
      </c>
      <c r="L24" s="481" t="s">
        <v>52</v>
      </c>
      <c r="M24" s="481" t="s">
        <v>52</v>
      </c>
      <c r="N24" s="481" t="s">
        <v>52</v>
      </c>
      <c r="O24" s="481" t="s">
        <v>52</v>
      </c>
      <c r="P24" s="481">
        <f>H24+14</f>
        <v>45422</v>
      </c>
      <c r="Q24" s="481">
        <f>H24+16</f>
        <v>45424</v>
      </c>
      <c r="R24" s="481">
        <f>H24+21</f>
        <v>45429</v>
      </c>
      <c r="S24" s="481">
        <f>H24+22</f>
        <v>45430</v>
      </c>
      <c r="T24" s="481">
        <f>H24+24</f>
        <v>45432</v>
      </c>
      <c r="U24" s="481">
        <f>H24+26</f>
        <v>45434</v>
      </c>
      <c r="V24" s="481" t="s">
        <v>52</v>
      </c>
      <c r="W24" s="481" t="s">
        <v>52</v>
      </c>
      <c r="X24" s="481" t="s">
        <v>52</v>
      </c>
      <c r="Y24" s="261" t="s">
        <v>52</v>
      </c>
      <c r="Z24" s="144"/>
      <c r="AA24" s="467"/>
    </row>
    <row r="25" spans="1:27" s="247" customFormat="1" ht="15.75">
      <c r="A25" s="147" t="s">
        <v>55</v>
      </c>
      <c r="B25" s="148" t="s">
        <v>437</v>
      </c>
      <c r="C25" s="149" t="s">
        <v>410</v>
      </c>
      <c r="D25" s="150">
        <v>45403</v>
      </c>
      <c r="E25" s="150">
        <v>45405</v>
      </c>
      <c r="F25" s="386" t="s">
        <v>463</v>
      </c>
      <c r="G25" s="386" t="s">
        <v>462</v>
      </c>
      <c r="H25" s="482">
        <f>'NORTH EUROPE via SIN'!H27</f>
        <v>45406</v>
      </c>
      <c r="I25" s="384">
        <f>H25+15</f>
        <v>45421</v>
      </c>
      <c r="J25" s="384" t="s">
        <v>52</v>
      </c>
      <c r="K25" s="385" t="s">
        <v>52</v>
      </c>
      <c r="L25" s="384" t="s">
        <v>52</v>
      </c>
      <c r="M25" s="384" t="s">
        <v>52</v>
      </c>
      <c r="N25" s="384" t="s">
        <v>52</v>
      </c>
      <c r="O25" s="384" t="s">
        <v>52</v>
      </c>
      <c r="P25" s="384" t="s">
        <v>52</v>
      </c>
      <c r="Q25" s="384" t="s">
        <v>52</v>
      </c>
      <c r="R25" s="384" t="s">
        <v>52</v>
      </c>
      <c r="S25" s="384" t="s">
        <v>52</v>
      </c>
      <c r="T25" s="384" t="s">
        <v>52</v>
      </c>
      <c r="U25" s="384" t="s">
        <v>52</v>
      </c>
      <c r="V25" s="384" t="s">
        <v>52</v>
      </c>
      <c r="W25" s="384" t="s">
        <v>52</v>
      </c>
      <c r="X25" s="384" t="s">
        <v>52</v>
      </c>
      <c r="Y25" s="172" t="s">
        <v>52</v>
      </c>
      <c r="Z25" s="130"/>
      <c r="AA25" s="130"/>
    </row>
    <row r="26" spans="1:27" s="405" customFormat="1" ht="18" customHeight="1">
      <c r="A26" s="428"/>
      <c r="B26" s="429"/>
      <c r="C26" s="430" t="s">
        <v>405</v>
      </c>
      <c r="D26" s="431">
        <v>45284</v>
      </c>
      <c r="E26" s="431">
        <v>45286</v>
      </c>
      <c r="F26" s="269" t="s">
        <v>477</v>
      </c>
      <c r="G26" s="270" t="s">
        <v>478</v>
      </c>
      <c r="H26" s="168">
        <f t="shared" si="1"/>
        <v>45413</v>
      </c>
      <c r="I26" s="258" t="s">
        <v>52</v>
      </c>
      <c r="J26" s="168">
        <f>H26+16</f>
        <v>45429</v>
      </c>
      <c r="K26" s="259" t="s">
        <v>52</v>
      </c>
      <c r="L26" s="259" t="s">
        <v>52</v>
      </c>
      <c r="M26" s="259" t="s">
        <v>52</v>
      </c>
      <c r="N26" s="259" t="s">
        <v>52</v>
      </c>
      <c r="O26" s="259" t="s">
        <v>52</v>
      </c>
      <c r="P26" s="259" t="s">
        <v>52</v>
      </c>
      <c r="Q26" s="259" t="s">
        <v>52</v>
      </c>
      <c r="R26" s="259" t="s">
        <v>52</v>
      </c>
      <c r="S26" s="259" t="s">
        <v>52</v>
      </c>
      <c r="T26" s="259" t="s">
        <v>52</v>
      </c>
      <c r="U26" s="259" t="s">
        <v>52</v>
      </c>
      <c r="V26" s="168">
        <f>H26+19</f>
        <v>45432</v>
      </c>
      <c r="W26" s="168">
        <f>H26+22</f>
        <v>45435</v>
      </c>
      <c r="X26" s="168">
        <f>H26+24</f>
        <v>45437</v>
      </c>
      <c r="Y26" s="261" t="s">
        <v>52</v>
      </c>
      <c r="Z26" s="423"/>
      <c r="AA26" s="412"/>
    </row>
    <row r="27" spans="1:27" s="405" customFormat="1" ht="18" customHeight="1">
      <c r="A27" s="358" t="s">
        <v>60</v>
      </c>
      <c r="B27" s="173" t="s">
        <v>438</v>
      </c>
      <c r="C27" s="359" t="s">
        <v>405</v>
      </c>
      <c r="D27" s="170">
        <v>45404</v>
      </c>
      <c r="E27" s="170">
        <v>45406</v>
      </c>
      <c r="F27" s="262" t="s">
        <v>464</v>
      </c>
      <c r="G27" s="263" t="s">
        <v>465</v>
      </c>
      <c r="H27" s="484">
        <f t="shared" si="1"/>
        <v>45406</v>
      </c>
      <c r="I27" s="264">
        <f>H27+15</f>
        <v>45421</v>
      </c>
      <c r="J27" s="264" t="s">
        <v>52</v>
      </c>
      <c r="K27" s="265">
        <f>H27+20</f>
        <v>45426</v>
      </c>
      <c r="L27" s="266">
        <f>H27+23</f>
        <v>45429</v>
      </c>
      <c r="M27" s="266">
        <f>H27+25</f>
        <v>45431</v>
      </c>
      <c r="N27" s="266">
        <f>H27+18</f>
        <v>45424</v>
      </c>
      <c r="O27" s="264" t="s">
        <v>52</v>
      </c>
      <c r="P27" s="264" t="s">
        <v>52</v>
      </c>
      <c r="Q27" s="264" t="s">
        <v>52</v>
      </c>
      <c r="R27" s="264" t="s">
        <v>52</v>
      </c>
      <c r="S27" s="264" t="s">
        <v>52</v>
      </c>
      <c r="T27" s="264" t="s">
        <v>52</v>
      </c>
      <c r="U27" s="264" t="s">
        <v>52</v>
      </c>
      <c r="V27" s="264" t="s">
        <v>52</v>
      </c>
      <c r="W27" s="264" t="s">
        <v>52</v>
      </c>
      <c r="X27" s="264" t="s">
        <v>52</v>
      </c>
      <c r="Y27" s="267" t="s">
        <v>52</v>
      </c>
      <c r="Z27" s="268"/>
      <c r="AA27" s="130"/>
    </row>
    <row r="28" spans="1:27" s="405" customFormat="1" ht="18" customHeight="1">
      <c r="A28" s="135"/>
      <c r="B28" s="136"/>
      <c r="C28" s="137"/>
      <c r="D28" s="138"/>
      <c r="E28" s="163"/>
      <c r="F28" s="251" t="s">
        <v>472</v>
      </c>
      <c r="G28" s="252" t="s">
        <v>429</v>
      </c>
      <c r="H28" s="480">
        <f t="shared" si="1"/>
        <v>45418</v>
      </c>
      <c r="I28" s="254" t="s">
        <v>52</v>
      </c>
      <c r="J28" s="254">
        <f>H28+15</f>
        <v>45433</v>
      </c>
      <c r="K28" s="255">
        <f>H28+25</f>
        <v>45443</v>
      </c>
      <c r="L28" s="254">
        <f>H28+22</f>
        <v>45440</v>
      </c>
      <c r="M28" s="254">
        <f>H28+19</f>
        <v>45437</v>
      </c>
      <c r="N28" s="254" t="s">
        <v>52</v>
      </c>
      <c r="O28" s="254">
        <f>H28+20</f>
        <v>45438</v>
      </c>
      <c r="P28" s="254" t="s">
        <v>52</v>
      </c>
      <c r="Q28" s="254" t="s">
        <v>52</v>
      </c>
      <c r="R28" s="254" t="s">
        <v>52</v>
      </c>
      <c r="S28" s="254" t="s">
        <v>52</v>
      </c>
      <c r="T28" s="254" t="s">
        <v>52</v>
      </c>
      <c r="U28" s="254" t="s">
        <v>52</v>
      </c>
      <c r="V28" s="254" t="s">
        <v>52</v>
      </c>
      <c r="W28" s="254" t="s">
        <v>52</v>
      </c>
      <c r="X28" s="254" t="s">
        <v>52</v>
      </c>
      <c r="Y28" s="171" t="s">
        <v>52</v>
      </c>
      <c r="Z28" s="253"/>
      <c r="AA28" s="412"/>
    </row>
    <row r="29" spans="1:27" s="468" customFormat="1" ht="18" customHeight="1">
      <c r="A29" s="462"/>
      <c r="B29" s="463"/>
      <c r="C29" s="464"/>
      <c r="D29" s="463"/>
      <c r="E29" s="465"/>
      <c r="F29" s="466" t="s">
        <v>430</v>
      </c>
      <c r="G29" s="466" t="s">
        <v>414</v>
      </c>
      <c r="H29" s="481">
        <f t="shared" si="1"/>
        <v>45415</v>
      </c>
      <c r="I29" s="481" t="s">
        <v>52</v>
      </c>
      <c r="J29" s="481" t="s">
        <v>52</v>
      </c>
      <c r="K29" s="481" t="s">
        <v>52</v>
      </c>
      <c r="L29" s="481" t="s">
        <v>52</v>
      </c>
      <c r="M29" s="481" t="s">
        <v>52</v>
      </c>
      <c r="N29" s="481" t="s">
        <v>52</v>
      </c>
      <c r="O29" s="481" t="s">
        <v>52</v>
      </c>
      <c r="P29" s="481">
        <f>H29+14</f>
        <v>45429</v>
      </c>
      <c r="Q29" s="481">
        <f>H29+16</f>
        <v>45431</v>
      </c>
      <c r="R29" s="481">
        <f>H29+21</f>
        <v>45436</v>
      </c>
      <c r="S29" s="481">
        <f>H29+22</f>
        <v>45437</v>
      </c>
      <c r="T29" s="481">
        <f>H29+24</f>
        <v>45439</v>
      </c>
      <c r="U29" s="481">
        <f>H29+26</f>
        <v>45441</v>
      </c>
      <c r="V29" s="481" t="s">
        <v>52</v>
      </c>
      <c r="W29" s="481" t="s">
        <v>52</v>
      </c>
      <c r="X29" s="481" t="s">
        <v>52</v>
      </c>
      <c r="Y29" s="261" t="s">
        <v>52</v>
      </c>
      <c r="Z29" s="144"/>
      <c r="AA29" s="467"/>
    </row>
    <row r="30" spans="1:27" s="468" customFormat="1" ht="18" customHeight="1">
      <c r="A30" s="424" t="s">
        <v>59</v>
      </c>
      <c r="B30" s="425" t="s">
        <v>439</v>
      </c>
      <c r="C30" s="426" t="s">
        <v>410</v>
      </c>
      <c r="D30" s="427">
        <v>45410</v>
      </c>
      <c r="E30" s="427">
        <v>45412</v>
      </c>
      <c r="F30" s="551"/>
      <c r="G30" s="551"/>
      <c r="H30" s="552">
        <f>'NORTH EUROPE via SIN'!H32</f>
        <v>45413</v>
      </c>
      <c r="I30" s="552">
        <f>H30+15</f>
        <v>45428</v>
      </c>
      <c r="J30" s="552" t="s">
        <v>52</v>
      </c>
      <c r="K30" s="552" t="s">
        <v>52</v>
      </c>
      <c r="L30" s="552" t="s">
        <v>52</v>
      </c>
      <c r="M30" s="552" t="s">
        <v>52</v>
      </c>
      <c r="N30" s="552" t="s">
        <v>52</v>
      </c>
      <c r="O30" s="552" t="s">
        <v>52</v>
      </c>
      <c r="P30" s="552" t="s">
        <v>52</v>
      </c>
      <c r="Q30" s="552" t="s">
        <v>52</v>
      </c>
      <c r="R30" s="552" t="s">
        <v>52</v>
      </c>
      <c r="S30" s="552" t="s">
        <v>52</v>
      </c>
      <c r="T30" s="552" t="s">
        <v>52</v>
      </c>
      <c r="U30" s="552" t="s">
        <v>52</v>
      </c>
      <c r="V30" s="552" t="s">
        <v>52</v>
      </c>
      <c r="W30" s="552" t="s">
        <v>52</v>
      </c>
      <c r="X30" s="552" t="s">
        <v>52</v>
      </c>
      <c r="Y30" s="261" t="s">
        <v>52</v>
      </c>
      <c r="Z30" s="144"/>
      <c r="AA30" s="467"/>
    </row>
    <row r="31" spans="1:27" s="405" customFormat="1" ht="15.75">
      <c r="A31" s="428"/>
      <c r="B31" s="429"/>
      <c r="C31" s="430" t="s">
        <v>405</v>
      </c>
      <c r="D31" s="431">
        <v>45291</v>
      </c>
      <c r="E31" s="431">
        <v>45293</v>
      </c>
      <c r="F31" s="470"/>
      <c r="G31" s="470"/>
      <c r="H31" s="483">
        <f t="shared" si="1"/>
        <v>45420</v>
      </c>
      <c r="I31" s="483" t="s">
        <v>52</v>
      </c>
      <c r="J31" s="483">
        <f>H31+16</f>
        <v>45436</v>
      </c>
      <c r="K31" s="483" t="s">
        <v>52</v>
      </c>
      <c r="L31" s="483" t="s">
        <v>52</v>
      </c>
      <c r="M31" s="483" t="s">
        <v>52</v>
      </c>
      <c r="N31" s="483" t="s">
        <v>52</v>
      </c>
      <c r="O31" s="483" t="s">
        <v>52</v>
      </c>
      <c r="P31" s="483" t="s">
        <v>52</v>
      </c>
      <c r="Q31" s="483" t="s">
        <v>52</v>
      </c>
      <c r="R31" s="483" t="s">
        <v>52</v>
      </c>
      <c r="S31" s="483" t="s">
        <v>52</v>
      </c>
      <c r="T31" s="483" t="s">
        <v>52</v>
      </c>
      <c r="U31" s="483" t="s">
        <v>52</v>
      </c>
      <c r="V31" s="483">
        <f>H31+19</f>
        <v>45439</v>
      </c>
      <c r="W31" s="483">
        <f>H31+22</f>
        <v>45442</v>
      </c>
      <c r="X31" s="483">
        <f>H31+24</f>
        <v>45444</v>
      </c>
      <c r="Y31" s="172" t="s">
        <v>52</v>
      </c>
      <c r="Z31" s="412"/>
      <c r="AA31" s="412"/>
    </row>
    <row r="32" spans="1:27" s="461" customFormat="1" ht="18" customHeight="1">
      <c r="A32" s="358" t="s">
        <v>413</v>
      </c>
      <c r="B32" s="173" t="s">
        <v>440</v>
      </c>
      <c r="C32" s="359" t="s">
        <v>405</v>
      </c>
      <c r="D32" s="440">
        <v>45411</v>
      </c>
      <c r="E32" s="440">
        <v>45413</v>
      </c>
      <c r="F32" s="469"/>
      <c r="G32" s="469"/>
      <c r="H32" s="487">
        <f t="shared" si="1"/>
        <v>45413</v>
      </c>
      <c r="I32" s="487">
        <f>H32+15</f>
        <v>45428</v>
      </c>
      <c r="J32" s="487" t="s">
        <v>52</v>
      </c>
      <c r="K32" s="487">
        <f>H32+20</f>
        <v>45433</v>
      </c>
      <c r="L32" s="487">
        <f>H32+23</f>
        <v>45436</v>
      </c>
      <c r="M32" s="487">
        <f>H32+25</f>
        <v>45438</v>
      </c>
      <c r="N32" s="487">
        <f>H32+18</f>
        <v>45431</v>
      </c>
      <c r="O32" s="487" t="s">
        <v>52</v>
      </c>
      <c r="P32" s="487" t="s">
        <v>52</v>
      </c>
      <c r="Q32" s="487" t="s">
        <v>52</v>
      </c>
      <c r="R32" s="487" t="s">
        <v>52</v>
      </c>
      <c r="S32" s="487" t="s">
        <v>52</v>
      </c>
      <c r="T32" s="487" t="s">
        <v>52</v>
      </c>
      <c r="U32" s="487" t="s">
        <v>52</v>
      </c>
      <c r="V32" s="487" t="s">
        <v>52</v>
      </c>
      <c r="W32" s="487" t="s">
        <v>52</v>
      </c>
      <c r="X32" s="487" t="s">
        <v>52</v>
      </c>
      <c r="Y32" s="459" t="s">
        <v>52</v>
      </c>
      <c r="Z32" s="460"/>
      <c r="AA32" s="460"/>
    </row>
    <row r="33" spans="1:25" s="8" customFormat="1" ht="18">
      <c r="A33" s="190"/>
      <c r="B33" s="42"/>
      <c r="C33" s="199"/>
      <c r="F33" s="192"/>
      <c r="G33" s="274"/>
      <c r="H33" s="473"/>
      <c r="I33" s="275"/>
      <c r="J33" s="275"/>
      <c r="K33" s="275"/>
      <c r="O33" s="276"/>
      <c r="V33" s="277"/>
      <c r="W33" s="277"/>
      <c r="X33" s="277"/>
      <c r="Y33" s="277"/>
    </row>
    <row r="34" spans="1:25" s="8" customFormat="1" ht="17.25" customHeight="1">
      <c r="A34" s="183" t="s">
        <v>26</v>
      </c>
      <c r="B34" s="183"/>
      <c r="C34" s="184"/>
      <c r="D34" s="184"/>
      <c r="E34" s="185"/>
      <c r="F34" s="186"/>
      <c r="G34" s="187"/>
      <c r="H34" s="474"/>
    </row>
    <row r="35" spans="1:25" s="8" customFormat="1" ht="17.25" customHeight="1">
      <c r="A35" s="189" t="s">
        <v>61</v>
      </c>
      <c r="B35" s="190"/>
      <c r="C35" s="39"/>
      <c r="D35" s="39"/>
      <c r="E35" s="39"/>
      <c r="F35" s="186"/>
      <c r="G35" s="187"/>
      <c r="H35" s="474"/>
    </row>
    <row r="36" spans="1:25" s="8" customFormat="1" ht="17.25" customHeight="1">
      <c r="A36" s="191" t="s">
        <v>62</v>
      </c>
      <c r="B36" s="190"/>
      <c r="C36" s="39"/>
      <c r="D36" s="39"/>
      <c r="F36" s="192"/>
      <c r="G36" s="193"/>
      <c r="H36" s="474"/>
      <c r="I36" s="194"/>
    </row>
    <row r="37" spans="1:25" s="8" customFormat="1" ht="17.25" customHeight="1">
      <c r="A37" s="195" t="s">
        <v>63</v>
      </c>
      <c r="B37" s="190"/>
      <c r="C37" s="196"/>
      <c r="D37" s="196"/>
      <c r="F37" s="192"/>
      <c r="G37" s="193"/>
      <c r="H37" s="474"/>
      <c r="I37" s="197"/>
      <c r="J37" s="197"/>
      <c r="K37" s="198"/>
    </row>
    <row r="38" spans="1:25" s="8" customFormat="1" ht="17.25" customHeight="1">
      <c r="A38" s="190"/>
      <c r="B38" s="42"/>
      <c r="C38" s="199"/>
      <c r="D38" s="199"/>
      <c r="F38" s="200"/>
      <c r="G38" s="193"/>
      <c r="H38" s="474"/>
      <c r="I38" s="197"/>
      <c r="J38" s="197"/>
      <c r="K38" s="198"/>
    </row>
    <row r="39" spans="1:25" s="8" customFormat="1" ht="17.25" customHeight="1">
      <c r="A39" s="201" t="s">
        <v>64</v>
      </c>
      <c r="B39" s="202"/>
      <c r="C39" s="39"/>
      <c r="D39" s="39"/>
      <c r="F39" s="203"/>
      <c r="G39" s="204"/>
      <c r="H39" s="475"/>
      <c r="I39" s="197"/>
      <c r="J39" s="197"/>
      <c r="K39" s="198"/>
      <c r="P39" s="206"/>
    </row>
    <row r="40" spans="1:25" s="8" customFormat="1" ht="17.25" customHeight="1">
      <c r="A40" s="201" t="s">
        <v>65</v>
      </c>
      <c r="B40" s="35"/>
      <c r="C40" s="188"/>
      <c r="D40" s="188"/>
      <c r="E40" s="207"/>
      <c r="F40" s="208"/>
      <c r="G40" s="209"/>
      <c r="H40" s="474"/>
      <c r="I40" s="197"/>
      <c r="J40" s="197"/>
      <c r="K40" s="198"/>
    </row>
    <row r="41" spans="1:25" ht="15.75">
      <c r="A41" s="4"/>
      <c r="B41" s="4"/>
      <c r="C41" s="278"/>
      <c r="D41" s="278"/>
      <c r="E41" s="278"/>
      <c r="F41" s="279"/>
      <c r="G41" s="280"/>
      <c r="H41" s="280"/>
      <c r="I41" s="281"/>
      <c r="J41" s="282"/>
      <c r="K41" s="283"/>
    </row>
    <row r="42" spans="1:25" ht="15.75">
      <c r="A42" s="4"/>
      <c r="B42" s="4"/>
      <c r="C42" s="4"/>
      <c r="D42" s="4"/>
      <c r="E42" s="4"/>
      <c r="I42" s="281"/>
      <c r="J42" s="282"/>
      <c r="K42" s="283"/>
    </row>
    <row r="43" spans="1:25" ht="15.75">
      <c r="A43" s="4"/>
      <c r="B43" s="4"/>
      <c r="C43" s="4"/>
      <c r="D43" s="4"/>
      <c r="E43" s="4"/>
      <c r="I43" s="284"/>
      <c r="J43" s="282"/>
      <c r="K43" s="283"/>
    </row>
    <row r="44" spans="1:25" ht="15.75">
      <c r="A44" s="4"/>
      <c r="B44" s="4"/>
      <c r="C44" s="4"/>
      <c r="D44" s="4"/>
      <c r="E44" s="4"/>
      <c r="I44" s="284"/>
      <c r="J44" s="282"/>
      <c r="K44" s="283"/>
    </row>
    <row r="45" spans="1:25">
      <c r="A45" s="4"/>
      <c r="B45" s="4"/>
      <c r="C45" s="4"/>
      <c r="D45" s="4"/>
      <c r="E45" s="4"/>
    </row>
    <row r="46" spans="1:25">
      <c r="A46" s="4"/>
      <c r="B46" s="4"/>
      <c r="C46" s="4"/>
      <c r="D46" s="4"/>
      <c r="E46" s="4"/>
    </row>
    <row r="47" spans="1:25">
      <c r="A47" s="4"/>
      <c r="B47" s="4"/>
      <c r="C47" s="4"/>
      <c r="D47" s="4"/>
      <c r="E47" s="4"/>
    </row>
    <row r="48" spans="1:25">
      <c r="A48" s="4"/>
      <c r="B48" s="4"/>
      <c r="C48" s="4"/>
      <c r="D48" s="4"/>
      <c r="E48" s="4"/>
    </row>
    <row r="51" spans="2:7" ht="15.75">
      <c r="B51" s="286"/>
      <c r="C51" s="4"/>
      <c r="D51" s="4"/>
    </row>
    <row r="52" spans="2:7" ht="15.75">
      <c r="B52" s="287"/>
      <c r="C52" s="4"/>
      <c r="D52" s="4"/>
      <c r="E52" s="288"/>
      <c r="F52" s="288"/>
    </row>
    <row r="53" spans="2:7" ht="15.75">
      <c r="B53" s="287"/>
      <c r="C53" s="4"/>
      <c r="D53" s="4"/>
    </row>
    <row r="54" spans="2:7" ht="15.75">
      <c r="B54" s="287"/>
      <c r="C54" s="4"/>
      <c r="D54" s="4"/>
    </row>
    <row r="55" spans="2:7" ht="15.75">
      <c r="B55" s="287"/>
      <c r="C55" s="4"/>
      <c r="D55" s="4"/>
    </row>
    <row r="56" spans="2:7" ht="15.75">
      <c r="B56" s="287"/>
    </row>
    <row r="57" spans="2:7" ht="15.75">
      <c r="B57" s="287"/>
    </row>
    <row r="58" spans="2:7" ht="15.75">
      <c r="B58" s="287"/>
    </row>
    <row r="59" spans="2:7" ht="15.75">
      <c r="B59" s="287"/>
      <c r="C59" s="289"/>
      <c r="D59" s="289"/>
      <c r="E59" s="288"/>
      <c r="F59" s="288"/>
      <c r="G59" s="290"/>
    </row>
    <row r="60" spans="2:7" ht="15.75">
      <c r="B60" s="287"/>
    </row>
    <row r="61" spans="2:7" ht="15.75">
      <c r="B61" s="287"/>
    </row>
    <row r="62" spans="2:7" ht="15.75">
      <c r="B62" s="287"/>
    </row>
    <row r="63" spans="2:7" ht="15.75">
      <c r="B63" s="287"/>
    </row>
    <row r="64" spans="2:7" ht="15.75">
      <c r="B64" s="287"/>
    </row>
    <row r="65" spans="2:5" ht="15.75">
      <c r="B65" s="287"/>
    </row>
    <row r="66" spans="2:5" ht="15.75">
      <c r="B66" s="287"/>
      <c r="C66" s="288"/>
      <c r="D66" s="288"/>
      <c r="E66" s="288"/>
    </row>
    <row r="67" spans="2:5" ht="15.75">
      <c r="B67" s="287"/>
    </row>
    <row r="68" spans="2:5" ht="15.75">
      <c r="B68" s="287"/>
    </row>
    <row r="69" spans="2:5" ht="15.75">
      <c r="B69" s="287"/>
    </row>
    <row r="70" spans="2:5" ht="15.75">
      <c r="B70" s="287"/>
    </row>
  </sheetData>
  <mergeCells count="7">
    <mergeCell ref="B1:Y1"/>
    <mergeCell ref="B2:Y2"/>
    <mergeCell ref="A6:B7"/>
    <mergeCell ref="C6:D6"/>
    <mergeCell ref="F6:G7"/>
    <mergeCell ref="H6:H7"/>
    <mergeCell ref="I6:Y6"/>
  </mergeCells>
  <conditionalFormatting sqref="T34:T40">
    <cfRule type="duplicateValues" dxfId="22" priority="28"/>
  </conditionalFormatting>
  <conditionalFormatting sqref="Z21">
    <cfRule type="duplicateValues" dxfId="21" priority="34"/>
  </conditionalFormatting>
  <conditionalFormatting sqref="Z33 Z41:Z1048576 Z1:Z7 Z25 Z19:Z20">
    <cfRule type="duplicateValues" dxfId="19" priority="37"/>
  </conditionalFormatting>
  <conditionalFormatting sqref="Z31">
    <cfRule type="duplicateValues" dxfId="17" priority="22"/>
  </conditionalFormatting>
  <conditionalFormatting sqref="Z9">
    <cfRule type="duplicateValues" dxfId="13" priority="17"/>
  </conditionalFormatting>
  <conditionalFormatting sqref="Z16">
    <cfRule type="duplicateValues" dxfId="12" priority="14"/>
  </conditionalFormatting>
  <conditionalFormatting sqref="Z32">
    <cfRule type="duplicateValues" dxfId="11" priority="13"/>
  </conditionalFormatting>
  <conditionalFormatting sqref="Z14">
    <cfRule type="duplicateValues" dxfId="10" priority="12"/>
  </conditionalFormatting>
  <conditionalFormatting sqref="Z12">
    <cfRule type="duplicateValues" dxfId="8" priority="9"/>
  </conditionalFormatting>
  <conditionalFormatting sqref="Z17">
    <cfRule type="duplicateValues" dxfId="7" priority="8"/>
  </conditionalFormatting>
  <conditionalFormatting sqref="Z22">
    <cfRule type="duplicateValues" dxfId="6" priority="7"/>
  </conditionalFormatting>
  <conditionalFormatting sqref="Z24">
    <cfRule type="duplicateValues" dxfId="5" priority="6"/>
  </conditionalFormatting>
  <conditionalFormatting sqref="Z29">
    <cfRule type="duplicateValues" dxfId="4" priority="5"/>
  </conditionalFormatting>
  <conditionalFormatting sqref="Z11">
    <cfRule type="duplicateValues" dxfId="3" priority="4"/>
  </conditionalFormatting>
  <conditionalFormatting sqref="Z26">
    <cfRule type="duplicateValues" dxfId="2" priority="3"/>
  </conditionalFormatting>
  <conditionalFormatting sqref="Z15">
    <cfRule type="duplicateValues" dxfId="1" priority="2"/>
  </conditionalFormatting>
  <conditionalFormatting sqref="Z30">
    <cfRule type="duplicateValues" dxfId="0" priority="1"/>
  </conditionalFormatting>
  <hyperlinks>
    <hyperlink ref="A4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opLeftCell="A25" zoomScale="80" zoomScaleNormal="80" workbookViewId="0">
      <selection activeCell="H53" sqref="H53"/>
    </sheetView>
  </sheetViews>
  <sheetFormatPr defaultColWidth="10.28515625" defaultRowHeight="13.5"/>
  <cols>
    <col min="1" max="1" width="15.7109375" style="332" customWidth="1"/>
    <col min="2" max="2" width="21.7109375" style="332" bestFit="1" customWidth="1"/>
    <col min="3" max="3" width="15.7109375" style="332" customWidth="1"/>
    <col min="4" max="4" width="14.85546875" style="332" bestFit="1" customWidth="1"/>
    <col min="5" max="5" width="16.42578125" style="333" customWidth="1"/>
    <col min="6" max="6" width="16.85546875" style="332" customWidth="1"/>
    <col min="7" max="7" width="14.5703125" style="332" customWidth="1"/>
    <col min="8" max="8" width="16.42578125" style="332" customWidth="1"/>
    <col min="9" max="9" width="14.140625" style="332" bestFit="1" customWidth="1"/>
    <col min="10" max="10" width="14.85546875" style="307" bestFit="1" customWidth="1"/>
    <col min="11" max="11" width="75.140625" style="291" bestFit="1" customWidth="1"/>
    <col min="12" max="12" width="8.85546875" style="291" customWidth="1"/>
    <col min="13" max="16384" width="10.28515625" style="291"/>
  </cols>
  <sheetData>
    <row r="1" spans="1:12" s="391" customFormat="1" ht="15">
      <c r="A1" s="387" t="s">
        <v>85</v>
      </c>
      <c r="B1" s="388"/>
      <c r="C1" s="388"/>
      <c r="D1" s="388"/>
      <c r="E1" s="389"/>
      <c r="F1" s="388"/>
      <c r="G1" s="388"/>
      <c r="H1" s="388"/>
      <c r="I1" s="388"/>
      <c r="J1" s="388"/>
      <c r="K1" s="390" t="s">
        <v>86</v>
      </c>
    </row>
    <row r="2" spans="1:12" ht="15.75" customHeight="1" thickBot="1">
      <c r="A2" s="292" t="s">
        <v>87</v>
      </c>
      <c r="B2" s="293"/>
      <c r="C2" s="293"/>
      <c r="D2" s="293"/>
      <c r="E2" s="294"/>
      <c r="F2" s="293"/>
      <c r="G2" s="293"/>
      <c r="H2" s="293"/>
      <c r="I2" s="293"/>
      <c r="J2" s="228"/>
      <c r="K2" s="295"/>
      <c r="L2" s="295"/>
    </row>
    <row r="3" spans="1:12" ht="14.25">
      <c r="A3" s="296" t="s">
        <v>88</v>
      </c>
      <c r="B3" s="297"/>
      <c r="C3" s="297"/>
      <c r="D3" s="297"/>
      <c r="E3" s="298"/>
      <c r="F3" s="297"/>
      <c r="G3" s="297"/>
      <c r="H3" s="297"/>
      <c r="I3" s="297"/>
      <c r="J3" s="299"/>
      <c r="K3" s="300" t="s">
        <v>89</v>
      </c>
    </row>
    <row r="4" spans="1:12" ht="14.25">
      <c r="A4" s="301" t="s">
        <v>90</v>
      </c>
      <c r="B4" s="302" t="s">
        <v>91</v>
      </c>
      <c r="C4" s="303" t="s">
        <v>92</v>
      </c>
      <c r="D4" s="304" t="s">
        <v>93</v>
      </c>
      <c r="E4" s="302" t="s">
        <v>94</v>
      </c>
      <c r="F4" s="303" t="s">
        <v>95</v>
      </c>
      <c r="G4" s="303" t="s">
        <v>96</v>
      </c>
      <c r="H4" s="302" t="s">
        <v>97</v>
      </c>
      <c r="I4" s="304" t="s">
        <v>98</v>
      </c>
      <c r="J4" s="304" t="s">
        <v>99</v>
      </c>
      <c r="K4" s="305" t="s">
        <v>100</v>
      </c>
    </row>
    <row r="5" spans="1:12" s="307" customFormat="1" ht="15">
      <c r="A5" s="301"/>
      <c r="B5" s="304"/>
      <c r="C5" s="304"/>
      <c r="D5" s="304"/>
      <c r="E5" s="302"/>
      <c r="F5" s="304"/>
      <c r="G5" s="304"/>
      <c r="H5" s="304"/>
      <c r="I5" s="304"/>
      <c r="J5" s="304"/>
      <c r="K5" s="306" t="s">
        <v>101</v>
      </c>
    </row>
    <row r="6" spans="1:12" s="310" customFormat="1" ht="14.25">
      <c r="A6" s="308"/>
      <c r="B6" s="302"/>
      <c r="C6" s="308" t="s">
        <v>102</v>
      </c>
      <c r="D6" s="302"/>
      <c r="E6" s="308"/>
      <c r="F6" s="308" t="s">
        <v>102</v>
      </c>
      <c r="G6" s="308" t="s">
        <v>102</v>
      </c>
      <c r="H6" s="309"/>
      <c r="I6" s="302"/>
      <c r="J6" s="302" t="s">
        <v>103</v>
      </c>
      <c r="K6" s="302" t="s">
        <v>104</v>
      </c>
    </row>
    <row r="7" spans="1:12" s="310" customFormat="1" ht="14.25">
      <c r="A7" s="308" t="s">
        <v>105</v>
      </c>
      <c r="B7" s="302" t="s">
        <v>103</v>
      </c>
      <c r="C7" s="302" t="s">
        <v>103</v>
      </c>
      <c r="D7" s="302" t="s">
        <v>103</v>
      </c>
      <c r="E7" s="302"/>
      <c r="F7" s="302" t="s">
        <v>103</v>
      </c>
      <c r="G7" s="302" t="s">
        <v>103</v>
      </c>
      <c r="H7" s="309"/>
      <c r="I7" s="302" t="s">
        <v>103</v>
      </c>
      <c r="J7" s="302" t="s">
        <v>103</v>
      </c>
      <c r="K7" s="302" t="s">
        <v>106</v>
      </c>
      <c r="L7" s="311"/>
    </row>
    <row r="8" spans="1:12" s="310" customFormat="1" ht="14.25">
      <c r="A8" s="312"/>
      <c r="B8" s="302" t="s">
        <v>107</v>
      </c>
      <c r="C8" s="302" t="s">
        <v>107</v>
      </c>
      <c r="D8" s="302" t="s">
        <v>107</v>
      </c>
      <c r="E8" s="302" t="s">
        <v>107</v>
      </c>
      <c r="F8" s="302" t="s">
        <v>107</v>
      </c>
      <c r="G8" s="302" t="s">
        <v>107</v>
      </c>
      <c r="H8" s="302" t="s">
        <v>107</v>
      </c>
      <c r="I8" s="302" t="s">
        <v>107</v>
      </c>
      <c r="J8" s="302" t="s">
        <v>107</v>
      </c>
      <c r="K8" s="302" t="s">
        <v>108</v>
      </c>
    </row>
    <row r="9" spans="1:12" s="310" customFormat="1" ht="14.25">
      <c r="A9" s="312" t="s">
        <v>109</v>
      </c>
      <c r="B9" s="302"/>
      <c r="C9" s="302"/>
      <c r="D9" s="302"/>
      <c r="E9" s="302"/>
      <c r="F9" s="312" t="s">
        <v>109</v>
      </c>
      <c r="G9" s="302"/>
      <c r="H9" s="302"/>
      <c r="I9" s="302"/>
      <c r="J9" s="302"/>
      <c r="K9" s="302" t="s">
        <v>108</v>
      </c>
    </row>
    <row r="10" spans="1:12" s="310" customFormat="1" ht="14.25">
      <c r="A10" s="313"/>
      <c r="B10" s="302" t="s">
        <v>107</v>
      </c>
      <c r="C10" s="302" t="s">
        <v>107</v>
      </c>
      <c r="D10" s="302" t="s">
        <v>107</v>
      </c>
      <c r="E10" s="302" t="s">
        <v>107</v>
      </c>
      <c r="F10" s="302" t="s">
        <v>107</v>
      </c>
      <c r="G10" s="302" t="s">
        <v>107</v>
      </c>
      <c r="H10" s="302" t="s">
        <v>107</v>
      </c>
      <c r="I10" s="302" t="s">
        <v>107</v>
      </c>
      <c r="J10" s="302" t="s">
        <v>107</v>
      </c>
      <c r="K10" s="302" t="s">
        <v>110</v>
      </c>
    </row>
    <row r="11" spans="1:12" s="310" customFormat="1" ht="14.25">
      <c r="A11" s="313"/>
      <c r="B11" s="302" t="s">
        <v>107</v>
      </c>
      <c r="C11" s="302" t="s">
        <v>107</v>
      </c>
      <c r="D11" s="302" t="s">
        <v>107</v>
      </c>
      <c r="E11" s="302" t="s">
        <v>107</v>
      </c>
      <c r="F11" s="302" t="s">
        <v>107</v>
      </c>
      <c r="G11" s="302" t="s">
        <v>107</v>
      </c>
      <c r="H11" s="302" t="s">
        <v>107</v>
      </c>
      <c r="I11" s="302" t="s">
        <v>107</v>
      </c>
      <c r="J11" s="302" t="s">
        <v>107</v>
      </c>
      <c r="K11" s="302" t="s">
        <v>111</v>
      </c>
    </row>
    <row r="12" spans="1:12" s="310" customFormat="1" ht="15">
      <c r="A12" s="313"/>
      <c r="B12" s="302"/>
      <c r="C12" s="302"/>
      <c r="D12" s="302"/>
      <c r="E12" s="302"/>
      <c r="F12" s="302"/>
      <c r="G12" s="302"/>
      <c r="H12" s="302"/>
      <c r="I12" s="302"/>
      <c r="J12" s="302"/>
      <c r="K12" s="314" t="s">
        <v>112</v>
      </c>
    </row>
    <row r="13" spans="1:12" s="310" customFormat="1" ht="14.25">
      <c r="A13" s="313"/>
      <c r="B13" s="302" t="s">
        <v>107</v>
      </c>
      <c r="C13" s="302" t="s">
        <v>107</v>
      </c>
      <c r="D13" s="302" t="s">
        <v>107</v>
      </c>
      <c r="E13" s="302" t="s">
        <v>107</v>
      </c>
      <c r="F13" s="302" t="s">
        <v>107</v>
      </c>
      <c r="G13" s="302" t="s">
        <v>107</v>
      </c>
      <c r="H13" s="302" t="s">
        <v>107</v>
      </c>
      <c r="I13" s="302" t="s">
        <v>107</v>
      </c>
      <c r="J13" s="302" t="s">
        <v>107</v>
      </c>
      <c r="K13" s="302" t="s">
        <v>113</v>
      </c>
    </row>
    <row r="14" spans="1:12" s="310" customFormat="1" ht="14.25">
      <c r="A14" s="313"/>
      <c r="B14" s="302" t="s">
        <v>107</v>
      </c>
      <c r="C14" s="302" t="s">
        <v>107</v>
      </c>
      <c r="D14" s="302" t="s">
        <v>107</v>
      </c>
      <c r="E14" s="302" t="s">
        <v>107</v>
      </c>
      <c r="F14" s="302" t="s">
        <v>107</v>
      </c>
      <c r="G14" s="302" t="s">
        <v>107</v>
      </c>
      <c r="H14" s="302" t="s">
        <v>107</v>
      </c>
      <c r="I14" s="302" t="s">
        <v>107</v>
      </c>
      <c r="J14" s="302" t="s">
        <v>107</v>
      </c>
      <c r="K14" s="302" t="s">
        <v>114</v>
      </c>
    </row>
    <row r="15" spans="1:12" s="310" customFormat="1" ht="14.25">
      <c r="A15" s="313"/>
      <c r="B15" s="302" t="s">
        <v>107</v>
      </c>
      <c r="C15" s="302" t="s">
        <v>107</v>
      </c>
      <c r="D15" s="302" t="s">
        <v>107</v>
      </c>
      <c r="E15" s="302" t="s">
        <v>107</v>
      </c>
      <c r="F15" s="302" t="s">
        <v>107</v>
      </c>
      <c r="G15" s="302" t="s">
        <v>107</v>
      </c>
      <c r="H15" s="302" t="s">
        <v>107</v>
      </c>
      <c r="I15" s="302" t="s">
        <v>107</v>
      </c>
      <c r="J15" s="302" t="s">
        <v>107</v>
      </c>
      <c r="K15" s="302" t="s">
        <v>115</v>
      </c>
    </row>
    <row r="16" spans="1:12" s="310" customFormat="1" ht="15">
      <c r="A16" s="313"/>
      <c r="B16" s="302"/>
      <c r="C16" s="302"/>
      <c r="D16" s="302"/>
      <c r="E16" s="302"/>
      <c r="F16" s="302"/>
      <c r="G16" s="302"/>
      <c r="H16" s="302"/>
      <c r="I16" s="302"/>
      <c r="J16" s="302"/>
      <c r="K16" s="314" t="s">
        <v>116</v>
      </c>
    </row>
    <row r="17" spans="1:12" s="310" customFormat="1" ht="14.25">
      <c r="A17" s="308"/>
      <c r="B17" s="302" t="s">
        <v>117</v>
      </c>
      <c r="C17" s="302" t="s">
        <v>118</v>
      </c>
      <c r="D17" s="302" t="s">
        <v>118</v>
      </c>
      <c r="E17" s="302"/>
      <c r="F17" s="302" t="s">
        <v>118</v>
      </c>
      <c r="G17" s="302" t="s">
        <v>118</v>
      </c>
      <c r="H17" s="302" t="s">
        <v>119</v>
      </c>
      <c r="I17" s="302" t="s">
        <v>120</v>
      </c>
      <c r="J17" s="302" t="s">
        <v>120</v>
      </c>
      <c r="K17" s="302" t="s">
        <v>121</v>
      </c>
    </row>
    <row r="18" spans="1:12" s="310" customFormat="1" ht="14.25">
      <c r="A18" s="313"/>
      <c r="B18" s="302" t="s">
        <v>117</v>
      </c>
      <c r="C18" s="302" t="s">
        <v>118</v>
      </c>
      <c r="D18" s="302" t="s">
        <v>118</v>
      </c>
      <c r="E18" s="302"/>
      <c r="F18" s="302" t="s">
        <v>118</v>
      </c>
      <c r="G18" s="302" t="s">
        <v>118</v>
      </c>
      <c r="H18" s="302" t="s">
        <v>119</v>
      </c>
      <c r="I18" s="302" t="s">
        <v>103</v>
      </c>
      <c r="J18" s="302" t="s">
        <v>120</v>
      </c>
      <c r="K18" s="302" t="s">
        <v>122</v>
      </c>
    </row>
    <row r="19" spans="1:12" s="310" customFormat="1" ht="14.25">
      <c r="A19" s="308"/>
      <c r="B19" s="302" t="s">
        <v>103</v>
      </c>
      <c r="C19" s="302" t="s">
        <v>117</v>
      </c>
      <c r="D19" s="302" t="s">
        <v>103</v>
      </c>
      <c r="E19" s="302"/>
      <c r="F19" s="302" t="s">
        <v>117</v>
      </c>
      <c r="G19" s="302" t="s">
        <v>118</v>
      </c>
      <c r="H19" s="302" t="s">
        <v>119</v>
      </c>
      <c r="I19" s="302" t="s">
        <v>103</v>
      </c>
      <c r="J19" s="302" t="s">
        <v>120</v>
      </c>
      <c r="K19" s="302" t="s">
        <v>123</v>
      </c>
    </row>
    <row r="20" spans="1:12" s="310" customFormat="1" ht="14.25">
      <c r="A20" s="308"/>
      <c r="B20" s="302" t="s">
        <v>103</v>
      </c>
      <c r="C20" s="302" t="s">
        <v>103</v>
      </c>
      <c r="D20" s="302" t="s">
        <v>103</v>
      </c>
      <c r="E20" s="302"/>
      <c r="F20" s="302" t="s">
        <v>103</v>
      </c>
      <c r="G20" s="302" t="s">
        <v>118</v>
      </c>
      <c r="H20" s="302" t="s">
        <v>119</v>
      </c>
      <c r="I20" s="302" t="s">
        <v>120</v>
      </c>
      <c r="J20" s="302" t="s">
        <v>120</v>
      </c>
      <c r="K20" s="302" t="s">
        <v>124</v>
      </c>
    </row>
    <row r="21" spans="1:12" s="310" customFormat="1" ht="15">
      <c r="A21" s="308"/>
      <c r="B21" s="302"/>
      <c r="C21" s="302"/>
      <c r="D21" s="302"/>
      <c r="E21" s="302"/>
      <c r="F21" s="302"/>
      <c r="G21" s="302"/>
      <c r="H21" s="302"/>
      <c r="I21" s="302"/>
      <c r="J21" s="302"/>
      <c r="K21" s="314"/>
    </row>
    <row r="22" spans="1:12" s="310" customFormat="1" ht="14.25">
      <c r="A22" s="308"/>
      <c r="B22" s="302" t="s">
        <v>117</v>
      </c>
      <c r="C22" s="302" t="s">
        <v>118</v>
      </c>
      <c r="D22" s="302" t="s">
        <v>118</v>
      </c>
      <c r="E22" s="302"/>
      <c r="F22" s="302" t="s">
        <v>118</v>
      </c>
      <c r="G22" s="302" t="s">
        <v>118</v>
      </c>
      <c r="H22" s="302" t="s">
        <v>119</v>
      </c>
      <c r="I22" s="302" t="s">
        <v>120</v>
      </c>
      <c r="J22" s="302" t="s">
        <v>120</v>
      </c>
      <c r="K22" s="302" t="s">
        <v>125</v>
      </c>
    </row>
    <row r="23" spans="1:12" s="310" customFormat="1" ht="14.25">
      <c r="A23" s="313"/>
      <c r="B23" s="302" t="s">
        <v>117</v>
      </c>
      <c r="C23" s="302" t="s">
        <v>118</v>
      </c>
      <c r="D23" s="302" t="s">
        <v>118</v>
      </c>
      <c r="E23" s="302"/>
      <c r="F23" s="302" t="s">
        <v>118</v>
      </c>
      <c r="G23" s="302" t="s">
        <v>118</v>
      </c>
      <c r="H23" s="302" t="s">
        <v>119</v>
      </c>
      <c r="I23" s="302" t="s">
        <v>103</v>
      </c>
      <c r="J23" s="302" t="s">
        <v>120</v>
      </c>
      <c r="K23" s="302" t="s">
        <v>126</v>
      </c>
    </row>
    <row r="24" spans="1:12" s="310" customFormat="1" ht="14.25">
      <c r="A24" s="308"/>
      <c r="B24" s="302" t="s">
        <v>103</v>
      </c>
      <c r="C24" s="302" t="s">
        <v>117</v>
      </c>
      <c r="D24" s="302" t="s">
        <v>103</v>
      </c>
      <c r="E24" s="302"/>
      <c r="F24" s="302" t="s">
        <v>117</v>
      </c>
      <c r="G24" s="302" t="s">
        <v>118</v>
      </c>
      <c r="H24" s="302" t="s">
        <v>119</v>
      </c>
      <c r="I24" s="302" t="s">
        <v>103</v>
      </c>
      <c r="J24" s="302" t="s">
        <v>120</v>
      </c>
      <c r="K24" s="302" t="s">
        <v>127</v>
      </c>
    </row>
    <row r="25" spans="1:12" s="310" customFormat="1" ht="14.25">
      <c r="A25" s="308"/>
      <c r="B25" s="302" t="s">
        <v>103</v>
      </c>
      <c r="C25" s="302" t="s">
        <v>103</v>
      </c>
      <c r="D25" s="302" t="s">
        <v>103</v>
      </c>
      <c r="E25" s="302"/>
      <c r="F25" s="302" t="s">
        <v>103</v>
      </c>
      <c r="G25" s="302" t="s">
        <v>118</v>
      </c>
      <c r="H25" s="302" t="s">
        <v>119</v>
      </c>
      <c r="I25" s="302" t="s">
        <v>120</v>
      </c>
      <c r="J25" s="302" t="s">
        <v>120</v>
      </c>
      <c r="K25" s="302" t="s">
        <v>128</v>
      </c>
    </row>
    <row r="26" spans="1:12" s="310" customFormat="1" ht="14.25">
      <c r="A26" s="308"/>
      <c r="B26" s="302"/>
      <c r="C26" s="302"/>
      <c r="D26" s="302"/>
      <c r="E26" s="302"/>
      <c r="F26" s="302"/>
      <c r="G26" s="302"/>
      <c r="H26" s="302"/>
      <c r="I26" s="302"/>
      <c r="J26" s="302"/>
      <c r="K26" s="302"/>
    </row>
    <row r="27" spans="1:12" s="310" customFormat="1" ht="15">
      <c r="A27" s="313"/>
      <c r="B27" s="302"/>
      <c r="C27" s="302"/>
      <c r="D27" s="302"/>
      <c r="E27" s="302"/>
      <c r="F27" s="302"/>
      <c r="G27" s="302"/>
      <c r="H27" s="302"/>
      <c r="I27" s="302"/>
      <c r="J27" s="302"/>
      <c r="K27" s="314" t="s">
        <v>129</v>
      </c>
    </row>
    <row r="28" spans="1:12" s="310" customFormat="1" ht="14.25">
      <c r="A28" s="308"/>
      <c r="B28" s="302" t="s">
        <v>103</v>
      </c>
      <c r="C28" s="302" t="s">
        <v>117</v>
      </c>
      <c r="D28" s="302" t="s">
        <v>103</v>
      </c>
      <c r="E28" s="302"/>
      <c r="F28" s="302" t="s">
        <v>117</v>
      </c>
      <c r="G28" s="302" t="s">
        <v>117</v>
      </c>
      <c r="H28" s="302"/>
      <c r="I28" s="302" t="s">
        <v>103</v>
      </c>
      <c r="J28" s="302" t="s">
        <v>103</v>
      </c>
      <c r="K28" s="302" t="s">
        <v>130</v>
      </c>
    </row>
    <row r="29" spans="1:12" s="310" customFormat="1" ht="14.25">
      <c r="A29" s="308"/>
      <c r="B29" s="302" t="s">
        <v>103</v>
      </c>
      <c r="C29" s="302" t="s">
        <v>117</v>
      </c>
      <c r="D29" s="302" t="s">
        <v>103</v>
      </c>
      <c r="E29" s="302"/>
      <c r="F29" s="302" t="s">
        <v>117</v>
      </c>
      <c r="G29" s="302" t="s">
        <v>117</v>
      </c>
      <c r="H29" s="302"/>
      <c r="I29" s="302" t="s">
        <v>103</v>
      </c>
      <c r="J29" s="302" t="s">
        <v>103</v>
      </c>
      <c r="K29" s="302" t="s">
        <v>131</v>
      </c>
    </row>
    <row r="30" spans="1:12" s="310" customFormat="1" ht="14.25">
      <c r="A30" s="308"/>
      <c r="B30" s="302" t="s">
        <v>103</v>
      </c>
      <c r="C30" s="302" t="s">
        <v>117</v>
      </c>
      <c r="D30" s="302" t="s">
        <v>103</v>
      </c>
      <c r="E30" s="302"/>
      <c r="F30" s="302" t="s">
        <v>117</v>
      </c>
      <c r="G30" s="302" t="s">
        <v>117</v>
      </c>
      <c r="H30" s="302"/>
      <c r="I30" s="302" t="s">
        <v>103</v>
      </c>
      <c r="J30" s="302" t="s">
        <v>103</v>
      </c>
      <c r="K30" s="302" t="s">
        <v>132</v>
      </c>
    </row>
    <row r="31" spans="1:12" s="310" customFormat="1" ht="14.25">
      <c r="A31" s="315"/>
      <c r="B31" s="316" t="s">
        <v>103</v>
      </c>
      <c r="C31" s="316" t="s">
        <v>117</v>
      </c>
      <c r="D31" s="316" t="s">
        <v>103</v>
      </c>
      <c r="E31" s="316"/>
      <c r="F31" s="316" t="s">
        <v>117</v>
      </c>
      <c r="G31" s="316" t="s">
        <v>117</v>
      </c>
      <c r="H31" s="316"/>
      <c r="I31" s="316" t="s">
        <v>103</v>
      </c>
      <c r="J31" s="316" t="s">
        <v>103</v>
      </c>
      <c r="K31" s="316" t="s">
        <v>133</v>
      </c>
    </row>
    <row r="32" spans="1:12" s="317" customFormat="1" ht="14.25">
      <c r="A32" s="309"/>
      <c r="B32" s="302" t="s">
        <v>120</v>
      </c>
      <c r="C32" s="302" t="s">
        <v>134</v>
      </c>
      <c r="D32" s="302" t="s">
        <v>103</v>
      </c>
      <c r="E32" s="302"/>
      <c r="F32" s="302" t="s">
        <v>117</v>
      </c>
      <c r="G32" s="302" t="s">
        <v>117</v>
      </c>
      <c r="H32" s="302"/>
      <c r="I32" s="302" t="s">
        <v>103</v>
      </c>
      <c r="J32" s="302" t="s">
        <v>103</v>
      </c>
      <c r="K32" s="302" t="s">
        <v>135</v>
      </c>
      <c r="L32" s="310"/>
    </row>
    <row r="33" spans="1:11" s="310" customFormat="1" ht="15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20" t="s">
        <v>136</v>
      </c>
    </row>
    <row r="34" spans="1:11" s="310" customFormat="1" ht="14.25">
      <c r="A34" s="313"/>
      <c r="B34" s="302" t="s">
        <v>119</v>
      </c>
      <c r="C34" s="302" t="s">
        <v>107</v>
      </c>
      <c r="D34" s="302" t="s">
        <v>107</v>
      </c>
      <c r="E34" s="302" t="s">
        <v>119</v>
      </c>
      <c r="F34" s="302" t="s">
        <v>107</v>
      </c>
      <c r="G34" s="302" t="s">
        <v>107</v>
      </c>
      <c r="H34" s="302" t="s">
        <v>119</v>
      </c>
      <c r="I34" s="302" t="s">
        <v>107</v>
      </c>
      <c r="J34" s="302" t="s">
        <v>107</v>
      </c>
      <c r="K34" s="302" t="s">
        <v>137</v>
      </c>
    </row>
    <row r="35" spans="1:11" s="310" customFormat="1" ht="14.25">
      <c r="A35" s="313"/>
      <c r="B35" s="302" t="s">
        <v>103</v>
      </c>
      <c r="C35" s="302" t="s">
        <v>107</v>
      </c>
      <c r="D35" s="302" t="s">
        <v>107</v>
      </c>
      <c r="E35" s="302" t="s">
        <v>119</v>
      </c>
      <c r="F35" s="302" t="s">
        <v>138</v>
      </c>
      <c r="G35" s="302" t="s">
        <v>107</v>
      </c>
      <c r="H35" s="302" t="s">
        <v>119</v>
      </c>
      <c r="I35" s="302" t="s">
        <v>138</v>
      </c>
      <c r="J35" s="302" t="s">
        <v>103</v>
      </c>
      <c r="K35" s="302" t="s">
        <v>139</v>
      </c>
    </row>
    <row r="36" spans="1:11" s="310" customFormat="1" ht="14.25">
      <c r="A36" s="313"/>
      <c r="B36" s="302" t="s">
        <v>103</v>
      </c>
      <c r="C36" s="302" t="s">
        <v>107</v>
      </c>
      <c r="D36" s="302" t="s">
        <v>107</v>
      </c>
      <c r="E36" s="302" t="s">
        <v>119</v>
      </c>
      <c r="F36" s="302" t="s">
        <v>107</v>
      </c>
      <c r="G36" s="302" t="s">
        <v>107</v>
      </c>
      <c r="H36" s="302" t="s">
        <v>119</v>
      </c>
      <c r="I36" s="302" t="s">
        <v>138</v>
      </c>
      <c r="J36" s="302" t="s">
        <v>103</v>
      </c>
      <c r="K36" s="302" t="s">
        <v>140</v>
      </c>
    </row>
    <row r="37" spans="1:11" s="310" customFormat="1" ht="14.25">
      <c r="A37" s="313"/>
      <c r="B37" s="302" t="s">
        <v>103</v>
      </c>
      <c r="C37" s="302" t="s">
        <v>107</v>
      </c>
      <c r="D37" s="302" t="s">
        <v>107</v>
      </c>
      <c r="E37" s="302" t="s">
        <v>119</v>
      </c>
      <c r="F37" s="302" t="s">
        <v>107</v>
      </c>
      <c r="G37" s="302" t="s">
        <v>107</v>
      </c>
      <c r="H37" s="302" t="s">
        <v>119</v>
      </c>
      <c r="I37" s="302" t="s">
        <v>138</v>
      </c>
      <c r="J37" s="302" t="s">
        <v>103</v>
      </c>
      <c r="K37" s="302" t="s">
        <v>141</v>
      </c>
    </row>
    <row r="38" spans="1:11" s="310" customFormat="1" ht="14.25">
      <c r="A38" s="313"/>
      <c r="B38" s="302" t="s">
        <v>107</v>
      </c>
      <c r="C38" s="302" t="s">
        <v>107</v>
      </c>
      <c r="D38" s="302" t="s">
        <v>107</v>
      </c>
      <c r="E38" s="302" t="s">
        <v>119</v>
      </c>
      <c r="F38" s="302" t="s">
        <v>107</v>
      </c>
      <c r="G38" s="302" t="s">
        <v>107</v>
      </c>
      <c r="H38" s="302" t="s">
        <v>107</v>
      </c>
      <c r="I38" s="302" t="s">
        <v>107</v>
      </c>
      <c r="J38" s="302" t="s">
        <v>107</v>
      </c>
      <c r="K38" s="302" t="s">
        <v>142</v>
      </c>
    </row>
    <row r="39" spans="1:11" s="310" customFormat="1" ht="14.25">
      <c r="A39" s="313"/>
      <c r="B39" s="302" t="s">
        <v>103</v>
      </c>
      <c r="C39" s="302" t="s">
        <v>107</v>
      </c>
      <c r="D39" s="302" t="s">
        <v>107</v>
      </c>
      <c r="E39" s="302" t="s">
        <v>119</v>
      </c>
      <c r="F39" s="302" t="s">
        <v>107</v>
      </c>
      <c r="G39" s="302" t="s">
        <v>107</v>
      </c>
      <c r="H39" s="302" t="s">
        <v>119</v>
      </c>
      <c r="I39" s="302" t="s">
        <v>138</v>
      </c>
      <c r="J39" s="302" t="s">
        <v>103</v>
      </c>
      <c r="K39" s="302" t="s">
        <v>143</v>
      </c>
    </row>
    <row r="40" spans="1:11" s="310" customFormat="1" ht="14.25">
      <c r="A40" s="313"/>
      <c r="B40" s="302" t="s">
        <v>103</v>
      </c>
      <c r="C40" s="302" t="s">
        <v>107</v>
      </c>
      <c r="D40" s="302" t="s">
        <v>107</v>
      </c>
      <c r="E40" s="302"/>
      <c r="F40" s="302" t="s">
        <v>107</v>
      </c>
      <c r="G40" s="302" t="s">
        <v>107</v>
      </c>
      <c r="H40" s="302" t="s">
        <v>107</v>
      </c>
      <c r="I40" s="302" t="s">
        <v>138</v>
      </c>
      <c r="J40" s="302" t="s">
        <v>103</v>
      </c>
      <c r="K40" s="302" t="s">
        <v>144</v>
      </c>
    </row>
    <row r="41" spans="1:11" s="310" customFormat="1" ht="14.25">
      <c r="A41" s="313"/>
      <c r="B41" s="302" t="s">
        <v>103</v>
      </c>
      <c r="C41" s="302" t="s">
        <v>107</v>
      </c>
      <c r="D41" s="302" t="s">
        <v>107</v>
      </c>
      <c r="E41" s="302" t="s">
        <v>107</v>
      </c>
      <c r="F41" s="302" t="s">
        <v>107</v>
      </c>
      <c r="G41" s="302" t="s">
        <v>107</v>
      </c>
      <c r="H41" s="302" t="s">
        <v>107</v>
      </c>
      <c r="I41" s="302" t="s">
        <v>138</v>
      </c>
      <c r="J41" s="302" t="s">
        <v>103</v>
      </c>
      <c r="K41" s="302" t="s">
        <v>145</v>
      </c>
    </row>
    <row r="42" spans="1:11" s="310" customFormat="1" ht="14.25">
      <c r="A42" s="313"/>
      <c r="B42" s="302" t="s">
        <v>107</v>
      </c>
      <c r="C42" s="302" t="s">
        <v>107</v>
      </c>
      <c r="D42" s="302" t="s">
        <v>107</v>
      </c>
      <c r="E42" s="302" t="s">
        <v>119</v>
      </c>
      <c r="F42" s="302" t="s">
        <v>107</v>
      </c>
      <c r="G42" s="302" t="s">
        <v>107</v>
      </c>
      <c r="H42" s="302" t="s">
        <v>107</v>
      </c>
      <c r="I42" s="302" t="s">
        <v>107</v>
      </c>
      <c r="J42" s="302" t="s">
        <v>107</v>
      </c>
      <c r="K42" s="302" t="s">
        <v>146</v>
      </c>
    </row>
    <row r="43" spans="1:11" s="310" customFormat="1" ht="14.25">
      <c r="A43" s="313"/>
      <c r="B43" s="302" t="s">
        <v>103</v>
      </c>
      <c r="C43" s="302" t="s">
        <v>107</v>
      </c>
      <c r="D43" s="302" t="s">
        <v>107</v>
      </c>
      <c r="E43" s="302" t="s">
        <v>138</v>
      </c>
      <c r="F43" s="302" t="s">
        <v>107</v>
      </c>
      <c r="G43" s="302" t="s">
        <v>107</v>
      </c>
      <c r="H43" s="302" t="s">
        <v>138</v>
      </c>
      <c r="I43" s="302" t="s">
        <v>138</v>
      </c>
      <c r="J43" s="302" t="s">
        <v>103</v>
      </c>
      <c r="K43" s="302" t="s">
        <v>147</v>
      </c>
    </row>
    <row r="44" spans="1:11" s="310" customFormat="1" ht="14.25">
      <c r="A44" s="313"/>
      <c r="B44" s="302" t="s">
        <v>107</v>
      </c>
      <c r="C44" s="302" t="s">
        <v>107</v>
      </c>
      <c r="D44" s="302" t="s">
        <v>107</v>
      </c>
      <c r="E44" s="302" t="s">
        <v>107</v>
      </c>
      <c r="F44" s="302" t="s">
        <v>107</v>
      </c>
      <c r="G44" s="302" t="s">
        <v>107</v>
      </c>
      <c r="H44" s="302" t="s">
        <v>107</v>
      </c>
      <c r="I44" s="302" t="s">
        <v>107</v>
      </c>
      <c r="J44" s="302" t="s">
        <v>107</v>
      </c>
      <c r="K44" s="302" t="s">
        <v>148</v>
      </c>
    </row>
    <row r="45" spans="1:11" s="310" customFormat="1" ht="14.25">
      <c r="A45" s="313"/>
      <c r="B45" s="302" t="s">
        <v>103</v>
      </c>
      <c r="C45" s="302" t="s">
        <v>107</v>
      </c>
      <c r="D45" s="302" t="s">
        <v>107</v>
      </c>
      <c r="E45" s="302" t="s">
        <v>107</v>
      </c>
      <c r="F45" s="302" t="s">
        <v>107</v>
      </c>
      <c r="G45" s="302" t="s">
        <v>107</v>
      </c>
      <c r="H45" s="302" t="s">
        <v>107</v>
      </c>
      <c r="I45" s="302" t="s">
        <v>138</v>
      </c>
      <c r="J45" s="302" t="s">
        <v>103</v>
      </c>
      <c r="K45" s="302" t="s">
        <v>149</v>
      </c>
    </row>
    <row r="46" spans="1:11" s="310" customFormat="1" ht="14.25">
      <c r="A46" s="313"/>
      <c r="B46" s="302" t="s">
        <v>107</v>
      </c>
      <c r="C46" s="302" t="s">
        <v>107</v>
      </c>
      <c r="D46" s="302" t="s">
        <v>107</v>
      </c>
      <c r="E46" s="302" t="s">
        <v>107</v>
      </c>
      <c r="F46" s="302" t="s">
        <v>107</v>
      </c>
      <c r="G46" s="302" t="s">
        <v>107</v>
      </c>
      <c r="H46" s="302" t="s">
        <v>107</v>
      </c>
      <c r="I46" s="302" t="s">
        <v>107</v>
      </c>
      <c r="J46" s="302" t="s">
        <v>107</v>
      </c>
      <c r="K46" s="302" t="s">
        <v>150</v>
      </c>
    </row>
    <row r="47" spans="1:11" s="310" customFormat="1" ht="15">
      <c r="A47" s="313"/>
      <c r="B47" s="309"/>
      <c r="C47" s="302"/>
      <c r="D47" s="309"/>
      <c r="E47" s="309"/>
      <c r="F47" s="302"/>
      <c r="G47" s="302"/>
      <c r="H47" s="321"/>
      <c r="I47" s="309"/>
      <c r="J47" s="309"/>
      <c r="K47" s="314" t="s">
        <v>151</v>
      </c>
    </row>
    <row r="48" spans="1:11" s="310" customFormat="1" ht="14.25">
      <c r="A48" s="308"/>
      <c r="B48" s="302" t="s">
        <v>103</v>
      </c>
      <c r="C48" s="302" t="s">
        <v>117</v>
      </c>
      <c r="D48" s="302" t="s">
        <v>103</v>
      </c>
      <c r="E48" s="302"/>
      <c r="F48" s="302" t="s">
        <v>117</v>
      </c>
      <c r="G48" s="302" t="s">
        <v>117</v>
      </c>
      <c r="H48" s="302"/>
      <c r="I48" s="322"/>
      <c r="J48" s="302" t="s">
        <v>117</v>
      </c>
      <c r="K48" s="302" t="s">
        <v>152</v>
      </c>
    </row>
    <row r="49" spans="1:11" s="310" customFormat="1" ht="14.25">
      <c r="A49" s="308"/>
      <c r="B49" s="302" t="s">
        <v>103</v>
      </c>
      <c r="C49" s="302" t="s">
        <v>117</v>
      </c>
      <c r="D49" s="302" t="s">
        <v>103</v>
      </c>
      <c r="E49" s="302"/>
      <c r="F49" s="302" t="s">
        <v>117</v>
      </c>
      <c r="G49" s="302" t="s">
        <v>117</v>
      </c>
      <c r="H49" s="302"/>
      <c r="I49" s="322"/>
      <c r="J49" s="302" t="s">
        <v>117</v>
      </c>
      <c r="K49" s="302" t="s">
        <v>153</v>
      </c>
    </row>
    <row r="50" spans="1:11" s="310" customFormat="1" ht="14.25">
      <c r="A50" s="308"/>
      <c r="B50" s="302" t="s">
        <v>103</v>
      </c>
      <c r="C50" s="302" t="s">
        <v>117</v>
      </c>
      <c r="D50" s="302" t="s">
        <v>103</v>
      </c>
      <c r="E50" s="302"/>
      <c r="F50" s="302" t="s">
        <v>117</v>
      </c>
      <c r="G50" s="302" t="s">
        <v>117</v>
      </c>
      <c r="H50" s="302"/>
      <c r="I50" s="302" t="s">
        <v>103</v>
      </c>
      <c r="J50" s="302" t="s">
        <v>117</v>
      </c>
      <c r="K50" s="302" t="s">
        <v>154</v>
      </c>
    </row>
    <row r="51" spans="1:11" s="324" customFormat="1" ht="15">
      <c r="A51" s="323"/>
      <c r="B51" s="302"/>
      <c r="C51" s="302"/>
      <c r="D51" s="302"/>
      <c r="E51" s="302"/>
      <c r="F51" s="302"/>
      <c r="G51" s="302"/>
      <c r="H51" s="302"/>
      <c r="I51" s="302"/>
      <c r="J51" s="302"/>
      <c r="K51" s="314"/>
    </row>
    <row r="52" spans="1:11" s="310" customFormat="1" ht="15.75">
      <c r="A52" s="325"/>
      <c r="B52" s="302"/>
      <c r="C52" s="302"/>
      <c r="D52" s="302"/>
      <c r="E52" s="302"/>
      <c r="F52" s="302"/>
      <c r="G52" s="302"/>
      <c r="H52" s="302"/>
      <c r="I52" s="302"/>
      <c r="J52" s="302"/>
      <c r="K52" s="314" t="s">
        <v>155</v>
      </c>
    </row>
    <row r="53" spans="1:11" s="310" customFormat="1" ht="14.25">
      <c r="A53" s="308"/>
      <c r="B53" s="302" t="s">
        <v>117</v>
      </c>
      <c r="C53" s="302" t="s">
        <v>117</v>
      </c>
      <c r="D53" s="302" t="s">
        <v>117</v>
      </c>
      <c r="E53" s="302"/>
      <c r="F53" s="302" t="s">
        <v>117</v>
      </c>
      <c r="G53" s="302" t="s">
        <v>117</v>
      </c>
      <c r="H53" s="302"/>
      <c r="I53" s="322"/>
      <c r="J53" s="302" t="s">
        <v>117</v>
      </c>
      <c r="K53" s="302" t="s">
        <v>156</v>
      </c>
    </row>
    <row r="54" spans="1:11" s="310" customFormat="1" ht="14.25">
      <c r="A54" s="308" t="s">
        <v>157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 t="s">
        <v>158</v>
      </c>
    </row>
    <row r="55" spans="1:11" s="310" customFormat="1" ht="14.25">
      <c r="A55" s="308" t="s">
        <v>157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 t="s">
        <v>159</v>
      </c>
    </row>
    <row r="56" spans="1:11" s="310" customFormat="1" ht="14.25">
      <c r="A56" s="308" t="s">
        <v>157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 t="s">
        <v>160</v>
      </c>
    </row>
    <row r="57" spans="1:11" s="310" customFormat="1" ht="14.25">
      <c r="A57" s="308" t="s">
        <v>157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 t="s">
        <v>161</v>
      </c>
    </row>
    <row r="58" spans="1:11" s="310" customFormat="1" ht="14.25">
      <c r="A58" s="308" t="s">
        <v>157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 t="s">
        <v>162</v>
      </c>
    </row>
    <row r="59" spans="1:11" s="310" customFormat="1" ht="14.25">
      <c r="A59" s="313"/>
      <c r="B59" s="302"/>
      <c r="C59" s="302"/>
      <c r="D59" s="302"/>
      <c r="E59" s="302"/>
      <c r="F59" s="302"/>
      <c r="G59" s="302"/>
      <c r="H59" s="302"/>
      <c r="I59" s="302"/>
      <c r="J59" s="302"/>
      <c r="K59" s="302"/>
    </row>
    <row r="60" spans="1:11" s="310" customFormat="1" ht="15">
      <c r="A60" s="313"/>
      <c r="B60" s="302"/>
      <c r="C60" s="302"/>
      <c r="D60" s="302"/>
      <c r="E60" s="302"/>
      <c r="F60" s="302"/>
      <c r="G60" s="302"/>
      <c r="H60" s="302"/>
      <c r="I60" s="302"/>
      <c r="J60" s="302"/>
      <c r="K60" s="314" t="s">
        <v>163</v>
      </c>
    </row>
    <row r="61" spans="1:11" s="310" customFormat="1" ht="14.25">
      <c r="A61" s="326"/>
      <c r="B61" s="302" t="s">
        <v>103</v>
      </c>
      <c r="C61" s="302" t="s">
        <v>138</v>
      </c>
      <c r="D61" s="302" t="s">
        <v>138</v>
      </c>
      <c r="E61" s="302"/>
      <c r="F61" s="302" t="s">
        <v>138</v>
      </c>
      <c r="G61" s="302" t="s">
        <v>138</v>
      </c>
      <c r="H61" s="302" t="s">
        <v>107</v>
      </c>
      <c r="I61" s="302" t="s">
        <v>164</v>
      </c>
      <c r="J61" s="302" t="s">
        <v>103</v>
      </c>
      <c r="K61" s="302" t="s">
        <v>165</v>
      </c>
    </row>
    <row r="62" spans="1:11" s="310" customFormat="1" ht="14.25">
      <c r="A62" s="326"/>
      <c r="B62" s="302" t="s">
        <v>103</v>
      </c>
      <c r="C62" s="302" t="s">
        <v>138</v>
      </c>
      <c r="D62" s="302" t="s">
        <v>138</v>
      </c>
      <c r="E62" s="302"/>
      <c r="F62" s="302" t="s">
        <v>138</v>
      </c>
      <c r="G62" s="302" t="s">
        <v>138</v>
      </c>
      <c r="H62" s="302" t="s">
        <v>107</v>
      </c>
      <c r="I62" s="302" t="s">
        <v>164</v>
      </c>
      <c r="J62" s="302" t="s">
        <v>103</v>
      </c>
      <c r="K62" s="302" t="s">
        <v>166</v>
      </c>
    </row>
    <row r="63" spans="1:11" s="310" customFormat="1" ht="15">
      <c r="A63" s="313"/>
      <c r="B63" s="302"/>
      <c r="C63" s="302"/>
      <c r="D63" s="302"/>
      <c r="E63" s="302"/>
      <c r="F63" s="302"/>
      <c r="G63" s="302"/>
      <c r="H63" s="302"/>
      <c r="I63" s="302"/>
      <c r="J63" s="302"/>
      <c r="K63" s="314" t="s">
        <v>167</v>
      </c>
    </row>
    <row r="64" spans="1:11" s="310" customFormat="1" ht="14.25">
      <c r="A64" s="313"/>
      <c r="B64" s="302" t="s">
        <v>103</v>
      </c>
      <c r="C64" s="302" t="s">
        <v>103</v>
      </c>
      <c r="D64" s="302" t="s">
        <v>103</v>
      </c>
      <c r="E64" s="302"/>
      <c r="F64" s="302" t="s">
        <v>103</v>
      </c>
      <c r="G64" s="302" t="s">
        <v>103</v>
      </c>
      <c r="H64" s="302"/>
      <c r="I64" s="302" t="s">
        <v>120</v>
      </c>
      <c r="J64" s="302" t="s">
        <v>103</v>
      </c>
      <c r="K64" s="302" t="s">
        <v>168</v>
      </c>
    </row>
    <row r="65" spans="1:11" s="310" customFormat="1" ht="15">
      <c r="A65" s="313"/>
      <c r="B65" s="302"/>
      <c r="C65" s="302"/>
      <c r="D65" s="302"/>
      <c r="E65" s="302"/>
      <c r="F65" s="302"/>
      <c r="G65" s="302"/>
      <c r="H65" s="302"/>
      <c r="I65" s="302"/>
      <c r="J65" s="302"/>
      <c r="K65" s="314" t="s">
        <v>169</v>
      </c>
    </row>
    <row r="66" spans="1:11" s="310" customFormat="1" ht="14.25">
      <c r="A66" s="313"/>
      <c r="B66" s="302" t="s">
        <v>170</v>
      </c>
      <c r="C66" s="302" t="s">
        <v>107</v>
      </c>
      <c r="D66" s="302" t="s">
        <v>107</v>
      </c>
      <c r="E66" s="302" t="s">
        <v>119</v>
      </c>
      <c r="F66" s="302" t="s">
        <v>107</v>
      </c>
      <c r="G66" s="302" t="s">
        <v>107</v>
      </c>
      <c r="H66" s="302"/>
      <c r="I66" s="302" t="s">
        <v>107</v>
      </c>
      <c r="J66" s="302" t="s">
        <v>107</v>
      </c>
      <c r="K66" s="302" t="s">
        <v>171</v>
      </c>
    </row>
    <row r="67" spans="1:11" s="310" customFormat="1" ht="14.25">
      <c r="A67" s="313"/>
      <c r="B67" s="302"/>
      <c r="C67" s="302"/>
      <c r="D67" s="302"/>
      <c r="E67" s="302"/>
      <c r="F67" s="302"/>
      <c r="G67" s="302"/>
      <c r="H67" s="302"/>
      <c r="I67" s="302"/>
      <c r="J67" s="302"/>
      <c r="K67" s="302"/>
    </row>
    <row r="68" spans="1:11" s="310" customFormat="1" ht="13.5" customHeight="1">
      <c r="A68" s="313"/>
      <c r="B68" s="302"/>
      <c r="C68" s="302"/>
      <c r="D68" s="302"/>
      <c r="E68" s="302"/>
      <c r="F68" s="302"/>
      <c r="G68" s="302"/>
      <c r="H68" s="302"/>
      <c r="I68" s="302"/>
      <c r="J68" s="302"/>
      <c r="K68" s="314" t="s">
        <v>172</v>
      </c>
    </row>
    <row r="69" spans="1:11" s="310" customFormat="1" ht="14.25">
      <c r="A69" s="313"/>
      <c r="B69" s="302"/>
      <c r="C69" s="313" t="s">
        <v>138</v>
      </c>
      <c r="D69" s="302" t="s">
        <v>107</v>
      </c>
      <c r="E69" s="302" t="s">
        <v>173</v>
      </c>
      <c r="F69" s="313" t="s">
        <v>138</v>
      </c>
      <c r="G69" s="313" t="s">
        <v>138</v>
      </c>
      <c r="H69" s="302"/>
      <c r="I69" s="302" t="s">
        <v>107</v>
      </c>
      <c r="J69" s="302" t="s">
        <v>107</v>
      </c>
      <c r="K69" s="302" t="s">
        <v>174</v>
      </c>
    </row>
    <row r="70" spans="1:11" s="310" customFormat="1" ht="13.5" customHeight="1">
      <c r="A70" s="313" t="s">
        <v>175</v>
      </c>
      <c r="B70" s="302" t="s">
        <v>176</v>
      </c>
      <c r="C70" s="302" t="s">
        <v>177</v>
      </c>
      <c r="D70" s="313" t="s">
        <v>175</v>
      </c>
      <c r="E70" s="302" t="s">
        <v>177</v>
      </c>
      <c r="F70" s="313" t="s">
        <v>175</v>
      </c>
      <c r="G70" s="304" t="s">
        <v>138</v>
      </c>
      <c r="H70" s="302" t="s">
        <v>102</v>
      </c>
      <c r="I70" s="302" t="s">
        <v>102</v>
      </c>
      <c r="J70" s="302" t="s">
        <v>107</v>
      </c>
      <c r="K70" s="302" t="s">
        <v>178</v>
      </c>
    </row>
    <row r="71" spans="1:11" s="310" customFormat="1" ht="13.5" customHeight="1">
      <c r="A71" s="302"/>
      <c r="B71" s="302"/>
      <c r="C71" s="302" t="s">
        <v>107</v>
      </c>
      <c r="D71" s="302" t="s">
        <v>107</v>
      </c>
      <c r="E71" s="302"/>
      <c r="F71" s="302" t="s">
        <v>107</v>
      </c>
      <c r="G71" s="302" t="s">
        <v>107</v>
      </c>
      <c r="H71" s="302" t="s">
        <v>107</v>
      </c>
      <c r="I71" s="302" t="s">
        <v>107</v>
      </c>
      <c r="J71" s="302" t="s">
        <v>107</v>
      </c>
      <c r="K71" s="302" t="s">
        <v>179</v>
      </c>
    </row>
    <row r="72" spans="1:11" s="310" customFormat="1" ht="13.5" customHeight="1">
      <c r="A72" s="313" t="s">
        <v>175</v>
      </c>
      <c r="B72" s="302" t="s">
        <v>119</v>
      </c>
      <c r="C72" s="302"/>
      <c r="D72" s="313" t="s">
        <v>175</v>
      </c>
      <c r="E72" s="302" t="s">
        <v>119</v>
      </c>
      <c r="F72" s="313" t="s">
        <v>175</v>
      </c>
      <c r="G72" s="302" t="s">
        <v>119</v>
      </c>
      <c r="H72" s="302"/>
      <c r="I72" s="322"/>
      <c r="J72" s="322"/>
      <c r="K72" s="302" t="s">
        <v>180</v>
      </c>
    </row>
    <row r="73" spans="1:11" s="310" customFormat="1" ht="15">
      <c r="A73" s="327"/>
      <c r="B73" s="302"/>
      <c r="C73" s="302"/>
      <c r="D73" s="302"/>
      <c r="E73" s="302"/>
      <c r="F73" s="302"/>
      <c r="G73" s="302"/>
      <c r="H73" s="302"/>
      <c r="I73" s="302"/>
      <c r="J73" s="302"/>
      <c r="K73" s="314" t="s">
        <v>181</v>
      </c>
    </row>
    <row r="74" spans="1:11" s="310" customFormat="1" ht="14.25">
      <c r="A74" s="313"/>
      <c r="B74" s="302"/>
      <c r="C74" s="302"/>
      <c r="D74" s="302"/>
      <c r="E74" s="302"/>
      <c r="F74" s="302"/>
      <c r="G74" s="302"/>
      <c r="H74" s="302" t="s">
        <v>182</v>
      </c>
      <c r="I74" s="302" t="s">
        <v>182</v>
      </c>
      <c r="J74" s="302"/>
      <c r="K74" s="302" t="s">
        <v>183</v>
      </c>
    </row>
    <row r="75" spans="1:11" s="310" customFormat="1" ht="14.25">
      <c r="A75" s="313"/>
      <c r="B75" s="302"/>
      <c r="C75" s="302" t="s">
        <v>107</v>
      </c>
      <c r="D75" s="302" t="s">
        <v>107</v>
      </c>
      <c r="E75" s="302" t="s">
        <v>184</v>
      </c>
      <c r="F75" s="302" t="s">
        <v>107</v>
      </c>
      <c r="G75" s="302" t="s">
        <v>107</v>
      </c>
      <c r="H75" s="302"/>
      <c r="I75" s="302" t="s">
        <v>107</v>
      </c>
      <c r="J75" s="302" t="s">
        <v>107</v>
      </c>
      <c r="K75" s="302" t="s">
        <v>183</v>
      </c>
    </row>
    <row r="76" spans="1:11" s="310" customFormat="1" ht="14.25">
      <c r="A76" s="313"/>
      <c r="B76" s="302"/>
      <c r="C76" s="302"/>
      <c r="D76" s="302"/>
      <c r="E76" s="302"/>
      <c r="F76" s="302"/>
      <c r="G76" s="302"/>
      <c r="H76" s="302" t="s">
        <v>182</v>
      </c>
      <c r="I76" s="302" t="s">
        <v>182</v>
      </c>
      <c r="J76" s="302"/>
      <c r="K76" s="302" t="s">
        <v>185</v>
      </c>
    </row>
    <row r="77" spans="1:11" s="310" customFormat="1" ht="14.25">
      <c r="A77" s="313"/>
      <c r="B77" s="302"/>
      <c r="C77" s="302" t="s">
        <v>107</v>
      </c>
      <c r="D77" s="302" t="s">
        <v>107</v>
      </c>
      <c r="E77" s="302" t="s">
        <v>186</v>
      </c>
      <c r="F77" s="302" t="s">
        <v>107</v>
      </c>
      <c r="G77" s="302" t="s">
        <v>107</v>
      </c>
      <c r="H77" s="302"/>
      <c r="I77" s="302" t="s">
        <v>107</v>
      </c>
      <c r="J77" s="302" t="s">
        <v>107</v>
      </c>
      <c r="K77" s="302" t="s">
        <v>187</v>
      </c>
    </row>
    <row r="78" spans="1:11" s="310" customFormat="1" ht="15">
      <c r="A78" s="313"/>
      <c r="B78" s="302"/>
      <c r="C78" s="302"/>
      <c r="D78" s="302"/>
      <c r="E78" s="302"/>
      <c r="F78" s="302"/>
      <c r="G78" s="302"/>
      <c r="H78" s="302"/>
      <c r="I78" s="302"/>
      <c r="J78" s="302"/>
      <c r="K78" s="314" t="s">
        <v>188</v>
      </c>
    </row>
    <row r="79" spans="1:11" s="310" customFormat="1" ht="14.25">
      <c r="A79" s="313" t="s">
        <v>189</v>
      </c>
      <c r="B79" s="302"/>
      <c r="C79" s="302"/>
      <c r="D79" s="302"/>
      <c r="E79" s="302"/>
      <c r="F79" s="313" t="s">
        <v>189</v>
      </c>
      <c r="G79" s="302"/>
      <c r="H79" s="302"/>
      <c r="I79" s="302"/>
      <c r="J79" s="302"/>
      <c r="K79" s="302" t="s">
        <v>190</v>
      </c>
    </row>
    <row r="80" spans="1:11" s="310" customFormat="1" ht="14.25">
      <c r="A80" s="313"/>
      <c r="B80" s="302" t="s">
        <v>186</v>
      </c>
      <c r="C80" s="302"/>
      <c r="D80" s="302"/>
      <c r="E80" s="302"/>
      <c r="F80" s="302"/>
      <c r="G80" s="302"/>
      <c r="H80" s="302" t="s">
        <v>119</v>
      </c>
      <c r="I80" s="302"/>
      <c r="J80" s="302"/>
      <c r="K80" s="302" t="s">
        <v>191</v>
      </c>
    </row>
    <row r="81" spans="1:11" s="307" customFormat="1" ht="14.25">
      <c r="A81" s="313"/>
      <c r="B81" s="302"/>
      <c r="C81" s="302" t="s">
        <v>107</v>
      </c>
      <c r="D81" s="302" t="s">
        <v>107</v>
      </c>
      <c r="E81" s="302" t="s">
        <v>119</v>
      </c>
      <c r="F81" s="302" t="s">
        <v>107</v>
      </c>
      <c r="G81" s="302" t="s">
        <v>107</v>
      </c>
      <c r="H81" s="302"/>
      <c r="I81" s="302" t="s">
        <v>107</v>
      </c>
      <c r="J81" s="302" t="s">
        <v>107</v>
      </c>
      <c r="K81" s="302" t="s">
        <v>191</v>
      </c>
    </row>
    <row r="82" spans="1:11" s="307" customFormat="1" ht="13.5" customHeight="1">
      <c r="A82" s="313" t="s">
        <v>189</v>
      </c>
      <c r="B82" s="302"/>
      <c r="C82" s="302"/>
      <c r="D82" s="302"/>
      <c r="E82" s="302"/>
      <c r="F82" s="313" t="s">
        <v>189</v>
      </c>
      <c r="G82" s="302"/>
      <c r="H82" s="302"/>
      <c r="I82" s="302"/>
      <c r="J82" s="302"/>
      <c r="K82" s="302" t="s">
        <v>192</v>
      </c>
    </row>
    <row r="83" spans="1:11" s="307" customFormat="1" ht="13.5" customHeight="1">
      <c r="A83" s="313"/>
      <c r="B83" s="302"/>
      <c r="C83" s="302"/>
      <c r="D83" s="302"/>
      <c r="E83" s="302"/>
      <c r="F83" s="302"/>
      <c r="G83" s="302"/>
      <c r="H83" s="302"/>
      <c r="I83" s="302"/>
      <c r="J83" s="302"/>
      <c r="K83" s="314" t="s">
        <v>193</v>
      </c>
    </row>
    <row r="84" spans="1:11" s="307" customFormat="1" ht="13.5" customHeight="1">
      <c r="A84" s="313"/>
      <c r="B84" s="302" t="s">
        <v>107</v>
      </c>
      <c r="C84" s="302" t="s">
        <v>107</v>
      </c>
      <c r="D84" s="302" t="s">
        <v>107</v>
      </c>
      <c r="E84" s="302" t="s">
        <v>107</v>
      </c>
      <c r="F84" s="302" t="s">
        <v>107</v>
      </c>
      <c r="G84" s="302" t="s">
        <v>107</v>
      </c>
      <c r="H84" s="302" t="s">
        <v>107</v>
      </c>
      <c r="I84" s="302" t="s">
        <v>107</v>
      </c>
      <c r="J84" s="302" t="s">
        <v>107</v>
      </c>
      <c r="K84" s="302" t="s">
        <v>194</v>
      </c>
    </row>
    <row r="85" spans="1:11" s="307" customFormat="1" ht="13.5" customHeight="1">
      <c r="A85" s="313"/>
      <c r="B85" s="302"/>
      <c r="C85" s="302"/>
      <c r="D85" s="302"/>
      <c r="E85" s="302"/>
      <c r="F85" s="302"/>
      <c r="G85" s="302"/>
      <c r="H85" s="302"/>
      <c r="I85" s="302"/>
      <c r="J85" s="302"/>
      <c r="K85" s="314" t="s">
        <v>195</v>
      </c>
    </row>
    <row r="86" spans="1:11" s="307" customFormat="1" ht="13.5" customHeight="1">
      <c r="A86" s="313"/>
      <c r="B86" s="302" t="s">
        <v>119</v>
      </c>
      <c r="C86" s="302" t="s">
        <v>107</v>
      </c>
      <c r="D86" s="302" t="s">
        <v>107</v>
      </c>
      <c r="E86" s="302" t="s">
        <v>119</v>
      </c>
      <c r="F86" s="302" t="s">
        <v>107</v>
      </c>
      <c r="G86" s="302" t="s">
        <v>107</v>
      </c>
      <c r="H86" s="302" t="s">
        <v>119</v>
      </c>
      <c r="I86" s="302" t="s">
        <v>107</v>
      </c>
      <c r="J86" s="302" t="s">
        <v>107</v>
      </c>
      <c r="K86" s="302" t="s">
        <v>196</v>
      </c>
    </row>
    <row r="87" spans="1:11" s="307" customFormat="1" ht="13.5" customHeight="1">
      <c r="A87" s="301"/>
      <c r="B87" s="302"/>
      <c r="C87" s="304"/>
      <c r="D87" s="304"/>
      <c r="E87" s="302"/>
      <c r="F87" s="304"/>
      <c r="G87" s="304"/>
      <c r="H87" s="304"/>
      <c r="I87" s="304"/>
      <c r="J87" s="304"/>
      <c r="K87" s="304"/>
    </row>
    <row r="88" spans="1:11" s="307" customFormat="1" ht="13.5" customHeight="1">
      <c r="A88" s="301" t="s">
        <v>189</v>
      </c>
      <c r="B88" s="302" t="s">
        <v>138</v>
      </c>
      <c r="C88" s="304" t="s">
        <v>197</v>
      </c>
      <c r="D88" s="304" t="s">
        <v>107</v>
      </c>
      <c r="E88" s="304" t="s">
        <v>197</v>
      </c>
      <c r="F88" s="302" t="s">
        <v>198</v>
      </c>
      <c r="G88" s="304" t="s">
        <v>197</v>
      </c>
      <c r="H88" s="304" t="s">
        <v>107</v>
      </c>
      <c r="I88" s="304" t="s">
        <v>107</v>
      </c>
      <c r="J88" s="304" t="s">
        <v>107</v>
      </c>
      <c r="K88" s="328" t="s">
        <v>199</v>
      </c>
    </row>
    <row r="89" spans="1:11" s="307" customFormat="1" ht="13.5" customHeight="1">
      <c r="A89" s="301"/>
      <c r="B89" s="302" t="s">
        <v>120</v>
      </c>
      <c r="C89" s="304" t="s">
        <v>107</v>
      </c>
      <c r="D89" s="304" t="s">
        <v>107</v>
      </c>
      <c r="E89" s="302"/>
      <c r="F89" s="304" t="s">
        <v>120</v>
      </c>
      <c r="G89" s="304" t="s">
        <v>120</v>
      </c>
      <c r="H89" s="304" t="s">
        <v>119</v>
      </c>
      <c r="I89" s="304" t="s">
        <v>164</v>
      </c>
      <c r="J89" s="304" t="s">
        <v>107</v>
      </c>
      <c r="K89" s="304" t="s">
        <v>200</v>
      </c>
    </row>
    <row r="90" spans="1:11" s="310" customFormat="1" ht="13.5" customHeight="1">
      <c r="A90" s="313"/>
      <c r="B90" s="302" t="s">
        <v>107</v>
      </c>
      <c r="C90" s="302" t="s">
        <v>107</v>
      </c>
      <c r="D90" s="302" t="s">
        <v>107</v>
      </c>
      <c r="E90" s="302" t="s">
        <v>107</v>
      </c>
      <c r="F90" s="302" t="s">
        <v>164</v>
      </c>
      <c r="G90" s="302" t="s">
        <v>164</v>
      </c>
      <c r="H90" s="302" t="s">
        <v>119</v>
      </c>
      <c r="I90" s="302" t="s">
        <v>164</v>
      </c>
      <c r="J90" s="302" t="s">
        <v>107</v>
      </c>
      <c r="K90" s="302" t="s">
        <v>201</v>
      </c>
    </row>
    <row r="91" spans="1:11" s="310" customFormat="1" ht="14.25">
      <c r="A91" s="313"/>
      <c r="B91" s="302"/>
      <c r="C91" s="302" t="s">
        <v>120</v>
      </c>
      <c r="D91" s="302" t="s">
        <v>120</v>
      </c>
      <c r="E91" s="302"/>
      <c r="F91" s="302" t="s">
        <v>120</v>
      </c>
      <c r="G91" s="302" t="s">
        <v>120</v>
      </c>
      <c r="H91" s="302" t="s">
        <v>119</v>
      </c>
      <c r="I91" s="302" t="s">
        <v>120</v>
      </c>
      <c r="J91" s="302" t="s">
        <v>120</v>
      </c>
      <c r="K91" s="302" t="s">
        <v>202</v>
      </c>
    </row>
    <row r="92" spans="1:11" s="307" customFormat="1" ht="13.5" customHeight="1">
      <c r="A92" s="301" t="s">
        <v>203</v>
      </c>
      <c r="B92" s="302" t="s">
        <v>170</v>
      </c>
      <c r="C92" s="329" t="s">
        <v>102</v>
      </c>
      <c r="D92" s="329" t="s">
        <v>102</v>
      </c>
      <c r="E92" s="330" t="s">
        <v>102</v>
      </c>
      <c r="F92" s="329" t="s">
        <v>102</v>
      </c>
      <c r="G92" s="329" t="s">
        <v>102</v>
      </c>
      <c r="H92" s="329" t="s">
        <v>102</v>
      </c>
      <c r="I92" s="329" t="s">
        <v>102</v>
      </c>
      <c r="J92" s="304" t="s">
        <v>107</v>
      </c>
      <c r="K92" s="304" t="s">
        <v>204</v>
      </c>
    </row>
    <row r="93" spans="1:11" s="307" customFormat="1" ht="13.5" customHeight="1">
      <c r="A93" s="301"/>
      <c r="B93" s="302"/>
      <c r="C93" s="304" t="s">
        <v>120</v>
      </c>
      <c r="D93" s="304" t="s">
        <v>120</v>
      </c>
      <c r="E93" s="302"/>
      <c r="F93" s="304" t="s">
        <v>120</v>
      </c>
      <c r="G93" s="304" t="s">
        <v>120</v>
      </c>
      <c r="H93" s="304"/>
      <c r="I93" s="304" t="s">
        <v>120</v>
      </c>
      <c r="J93" s="304" t="s">
        <v>120</v>
      </c>
      <c r="K93" s="304" t="s">
        <v>205</v>
      </c>
    </row>
    <row r="94" spans="1:11" s="307" customFormat="1" ht="13.5" customHeight="1">
      <c r="A94" s="301" t="s">
        <v>203</v>
      </c>
      <c r="B94" s="302"/>
      <c r="C94" s="304" t="s">
        <v>120</v>
      </c>
      <c r="D94" s="304" t="s">
        <v>120</v>
      </c>
      <c r="E94" s="302"/>
      <c r="F94" s="304" t="s">
        <v>120</v>
      </c>
      <c r="G94" s="304" t="s">
        <v>120</v>
      </c>
      <c r="H94" s="304"/>
      <c r="I94" s="304" t="s">
        <v>120</v>
      </c>
      <c r="J94" s="304" t="s">
        <v>120</v>
      </c>
      <c r="K94" s="304" t="s">
        <v>206</v>
      </c>
    </row>
    <row r="95" spans="1:11" s="228" customFormat="1" ht="13.5" customHeight="1">
      <c r="A95" s="301"/>
      <c r="B95" s="302"/>
      <c r="C95" s="304" t="s">
        <v>107</v>
      </c>
      <c r="D95" s="304"/>
      <c r="E95" s="302"/>
      <c r="F95" s="304" t="s">
        <v>107</v>
      </c>
      <c r="G95" s="304" t="s">
        <v>207</v>
      </c>
      <c r="H95" s="304" t="s">
        <v>208</v>
      </c>
      <c r="I95" s="304"/>
      <c r="J95" s="304"/>
      <c r="K95" s="304" t="s">
        <v>209</v>
      </c>
    </row>
    <row r="96" spans="1:11" s="228" customFormat="1" ht="13.5" customHeight="1">
      <c r="A96" s="301"/>
      <c r="B96" s="304" t="s">
        <v>210</v>
      </c>
      <c r="C96" s="304"/>
      <c r="D96" s="304"/>
      <c r="E96" s="302"/>
      <c r="F96" s="304"/>
      <c r="G96" s="304"/>
      <c r="H96" s="304"/>
      <c r="I96" s="304"/>
      <c r="J96" s="304"/>
      <c r="K96" s="304" t="s">
        <v>209</v>
      </c>
    </row>
    <row r="97" spans="1:11" s="307" customFormat="1" ht="13.5" customHeight="1">
      <c r="A97" s="301" t="s">
        <v>189</v>
      </c>
      <c r="B97" s="304" t="s">
        <v>120</v>
      </c>
      <c r="C97" s="304" t="s">
        <v>120</v>
      </c>
      <c r="D97" s="304" t="s">
        <v>120</v>
      </c>
      <c r="E97" s="304"/>
      <c r="F97" s="301" t="s">
        <v>189</v>
      </c>
      <c r="G97" s="304"/>
      <c r="H97" s="304"/>
      <c r="I97" s="304"/>
      <c r="J97" s="302" t="s">
        <v>120</v>
      </c>
      <c r="K97" s="304" t="s">
        <v>211</v>
      </c>
    </row>
    <row r="98" spans="1:11" s="307" customFormat="1" ht="13.5" customHeight="1">
      <c r="A98" s="301" t="s">
        <v>189</v>
      </c>
      <c r="B98" s="304" t="s">
        <v>120</v>
      </c>
      <c r="C98" s="304" t="s">
        <v>120</v>
      </c>
      <c r="D98" s="304" t="s">
        <v>120</v>
      </c>
      <c r="E98" s="304"/>
      <c r="F98" s="301" t="s">
        <v>189</v>
      </c>
      <c r="G98" s="304"/>
      <c r="H98" s="304"/>
      <c r="I98" s="304"/>
      <c r="J98" s="302" t="s">
        <v>120</v>
      </c>
      <c r="K98" s="304" t="s">
        <v>212</v>
      </c>
    </row>
    <row r="99" spans="1:11" s="307" customFormat="1" ht="13.5" customHeight="1">
      <c r="A99" s="301" t="s">
        <v>189</v>
      </c>
      <c r="B99" s="304" t="s">
        <v>120</v>
      </c>
      <c r="C99" s="304" t="s">
        <v>120</v>
      </c>
      <c r="D99" s="304" t="s">
        <v>120</v>
      </c>
      <c r="E99" s="304"/>
      <c r="F99" s="301" t="s">
        <v>189</v>
      </c>
      <c r="G99" s="304"/>
      <c r="H99" s="304"/>
      <c r="I99" s="304"/>
      <c r="J99" s="302" t="s">
        <v>120</v>
      </c>
      <c r="K99" s="304" t="s">
        <v>213</v>
      </c>
    </row>
    <row r="100" spans="1:11" s="307" customFormat="1" ht="14.25">
      <c r="A100" s="301" t="s">
        <v>203</v>
      </c>
      <c r="B100" s="304"/>
      <c r="C100" s="304"/>
      <c r="D100" s="304"/>
      <c r="E100" s="302"/>
      <c r="F100" s="304"/>
      <c r="G100" s="304"/>
      <c r="H100" s="304"/>
      <c r="I100" s="331"/>
      <c r="J100" s="302"/>
      <c r="K100" s="304" t="s">
        <v>214</v>
      </c>
    </row>
    <row r="101" spans="1:11" s="332" customFormat="1" ht="14.25">
      <c r="A101" s="301" t="s">
        <v>203</v>
      </c>
      <c r="B101" s="304" t="s">
        <v>107</v>
      </c>
      <c r="C101" s="304" t="s">
        <v>107</v>
      </c>
      <c r="D101" s="304" t="s">
        <v>107</v>
      </c>
      <c r="E101" s="302" t="s">
        <v>107</v>
      </c>
      <c r="F101" s="304" t="s">
        <v>107</v>
      </c>
      <c r="G101" s="304" t="s">
        <v>107</v>
      </c>
      <c r="H101" s="304" t="s">
        <v>138</v>
      </c>
      <c r="I101" s="304" t="s">
        <v>107</v>
      </c>
      <c r="J101" s="304" t="s">
        <v>107</v>
      </c>
      <c r="K101" s="304" t="s">
        <v>215</v>
      </c>
    </row>
    <row r="102" spans="1:11" s="332" customFormat="1" ht="14.25">
      <c r="A102" s="313" t="s">
        <v>203</v>
      </c>
      <c r="B102" s="304"/>
      <c r="C102" s="304"/>
      <c r="D102" s="304"/>
      <c r="E102" s="302"/>
      <c r="F102" s="304"/>
      <c r="G102" s="304"/>
      <c r="H102" s="304"/>
      <c r="I102" s="304" t="s">
        <v>107</v>
      </c>
      <c r="J102" s="304" t="s">
        <v>107</v>
      </c>
      <c r="K102" s="304" t="s">
        <v>216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1" zoomScale="80" zoomScaleNormal="80" workbookViewId="0">
      <selection activeCell="S30" sqref="S30"/>
    </sheetView>
  </sheetViews>
  <sheetFormatPr defaultColWidth="8.85546875" defaultRowHeight="15"/>
  <cols>
    <col min="1" max="2" width="8.85546875" style="334"/>
    <col min="3" max="3" width="13.85546875" style="334" bestFit="1" customWidth="1"/>
    <col min="4" max="10" width="8.85546875" style="334"/>
    <col min="11" max="11" width="12.28515625" style="334" bestFit="1" customWidth="1"/>
    <col min="12" max="12" width="25.5703125" style="334" bestFit="1" customWidth="1"/>
    <col min="13" max="13" width="8.85546875" style="334"/>
    <col min="14" max="14" width="17.5703125" style="334" bestFit="1" customWidth="1"/>
    <col min="15" max="16384" width="8.85546875" style="334"/>
  </cols>
  <sheetData>
    <row r="1" spans="1:14" s="398" customFormat="1" ht="15.75">
      <c r="A1" s="392"/>
      <c r="B1" s="393"/>
      <c r="C1" s="393"/>
      <c r="D1" s="392"/>
      <c r="E1" s="393"/>
      <c r="F1" s="393"/>
      <c r="G1" s="393"/>
      <c r="H1" s="394"/>
      <c r="I1" s="394"/>
      <c r="J1" s="394"/>
      <c r="K1" s="395"/>
      <c r="L1" s="396"/>
      <c r="M1" s="396"/>
      <c r="N1" s="397" t="s">
        <v>217</v>
      </c>
    </row>
    <row r="2" spans="1:14" ht="15.75">
      <c r="A2" s="362" t="s">
        <v>84</v>
      </c>
      <c r="B2" s="362" t="s">
        <v>81</v>
      </c>
      <c r="C2" s="362" t="s">
        <v>82</v>
      </c>
      <c r="D2" s="362" t="s">
        <v>83</v>
      </c>
      <c r="E2" s="362" t="s">
        <v>218</v>
      </c>
      <c r="F2" s="362" t="s">
        <v>219</v>
      </c>
      <c r="G2" s="362" t="s">
        <v>220</v>
      </c>
      <c r="H2" s="362" t="s">
        <v>221</v>
      </c>
      <c r="I2" s="362" t="s">
        <v>58</v>
      </c>
      <c r="J2" s="362" t="s">
        <v>222</v>
      </c>
      <c r="K2" s="362" t="s">
        <v>223</v>
      </c>
      <c r="L2" s="362" t="s">
        <v>224</v>
      </c>
      <c r="M2" s="362" t="s">
        <v>225</v>
      </c>
      <c r="N2" s="362" t="s">
        <v>226</v>
      </c>
    </row>
    <row r="3" spans="1:14">
      <c r="A3" s="363" t="s">
        <v>227</v>
      </c>
      <c r="B3" s="364"/>
      <c r="C3" s="363"/>
      <c r="D3" s="363"/>
      <c r="E3" s="363" t="s">
        <v>228</v>
      </c>
      <c r="F3" s="363" t="s">
        <v>228</v>
      </c>
      <c r="G3" s="364"/>
      <c r="H3" s="364"/>
      <c r="I3" s="363" t="s">
        <v>227</v>
      </c>
      <c r="J3" s="363" t="s">
        <v>227</v>
      </c>
      <c r="K3" s="540" t="s">
        <v>229</v>
      </c>
      <c r="L3" s="366" t="s">
        <v>230</v>
      </c>
      <c r="M3" s="367" t="s">
        <v>231</v>
      </c>
      <c r="N3" s="368" t="s">
        <v>232</v>
      </c>
    </row>
    <row r="4" spans="1:14">
      <c r="A4" s="363" t="s">
        <v>233</v>
      </c>
      <c r="B4" s="363" t="s">
        <v>233</v>
      </c>
      <c r="C4" s="364"/>
      <c r="D4" s="364"/>
      <c r="E4" s="363"/>
      <c r="F4" s="363"/>
      <c r="G4" s="363" t="s">
        <v>233</v>
      </c>
      <c r="H4" s="363"/>
      <c r="I4" s="363"/>
      <c r="J4" s="363"/>
      <c r="K4" s="541"/>
      <c r="L4" s="366" t="s">
        <v>234</v>
      </c>
      <c r="M4" s="367" t="s">
        <v>231</v>
      </c>
      <c r="N4" s="366" t="s">
        <v>235</v>
      </c>
    </row>
    <row r="5" spans="1:14">
      <c r="A5" s="363" t="s">
        <v>233</v>
      </c>
      <c r="B5" s="363" t="s">
        <v>233</v>
      </c>
      <c r="C5" s="364"/>
      <c r="D5" s="364"/>
      <c r="E5" s="363"/>
      <c r="F5" s="363"/>
      <c r="G5" s="363" t="s">
        <v>233</v>
      </c>
      <c r="H5" s="363"/>
      <c r="I5" s="363"/>
      <c r="J5" s="363"/>
      <c r="K5" s="541"/>
      <c r="L5" s="366" t="s">
        <v>236</v>
      </c>
      <c r="M5" s="367" t="s">
        <v>231</v>
      </c>
      <c r="N5" s="366" t="s">
        <v>237</v>
      </c>
    </row>
    <row r="6" spans="1:14">
      <c r="A6" s="363" t="s">
        <v>233</v>
      </c>
      <c r="B6" s="363" t="s">
        <v>233</v>
      </c>
      <c r="C6" s="364"/>
      <c r="D6" s="364"/>
      <c r="E6" s="363"/>
      <c r="F6" s="363"/>
      <c r="G6" s="363" t="s">
        <v>233</v>
      </c>
      <c r="H6" s="363"/>
      <c r="I6" s="363"/>
      <c r="J6" s="363"/>
      <c r="K6" s="542"/>
      <c r="L6" s="366" t="s">
        <v>238</v>
      </c>
      <c r="M6" s="367" t="s">
        <v>231</v>
      </c>
      <c r="N6" s="366" t="s">
        <v>237</v>
      </c>
    </row>
    <row r="7" spans="1:14">
      <c r="A7" s="363" t="s">
        <v>227</v>
      </c>
      <c r="B7" s="363"/>
      <c r="C7" s="363"/>
      <c r="D7" s="363"/>
      <c r="E7" s="363" t="s">
        <v>227</v>
      </c>
      <c r="F7" s="363" t="s">
        <v>227</v>
      </c>
      <c r="G7" s="364"/>
      <c r="H7" s="364"/>
      <c r="I7" s="363" t="s">
        <v>227</v>
      </c>
      <c r="J7" s="363" t="s">
        <v>227</v>
      </c>
      <c r="K7" s="540" t="s">
        <v>239</v>
      </c>
      <c r="L7" s="366" t="s">
        <v>240</v>
      </c>
      <c r="M7" s="367" t="s">
        <v>231</v>
      </c>
      <c r="N7" s="366" t="s">
        <v>241</v>
      </c>
    </row>
    <row r="8" spans="1:14">
      <c r="A8" s="363" t="s">
        <v>227</v>
      </c>
      <c r="B8" s="363"/>
      <c r="C8" s="363"/>
      <c r="D8" s="363"/>
      <c r="E8" s="363" t="s">
        <v>227</v>
      </c>
      <c r="F8" s="363" t="s">
        <v>227</v>
      </c>
      <c r="G8" s="364"/>
      <c r="H8" s="364"/>
      <c r="I8" s="363" t="s">
        <v>227</v>
      </c>
      <c r="J8" s="363" t="s">
        <v>227</v>
      </c>
      <c r="K8" s="541"/>
      <c r="L8" s="366" t="s">
        <v>242</v>
      </c>
      <c r="M8" s="367" t="s">
        <v>231</v>
      </c>
      <c r="N8" s="366" t="s">
        <v>241</v>
      </c>
    </row>
    <row r="9" spans="1:14">
      <c r="A9" s="363" t="s">
        <v>227</v>
      </c>
      <c r="B9" s="363"/>
      <c r="C9" s="363"/>
      <c r="D9" s="363"/>
      <c r="E9" s="363" t="s">
        <v>227</v>
      </c>
      <c r="F9" s="363" t="s">
        <v>227</v>
      </c>
      <c r="G9" s="364"/>
      <c r="H9" s="364"/>
      <c r="I9" s="363" t="s">
        <v>227</v>
      </c>
      <c r="J9" s="363" t="s">
        <v>227</v>
      </c>
      <c r="K9" s="541"/>
      <c r="L9" s="366" t="s">
        <v>243</v>
      </c>
      <c r="M9" s="367" t="s">
        <v>231</v>
      </c>
      <c r="N9" s="366" t="s">
        <v>241</v>
      </c>
    </row>
    <row r="10" spans="1:14">
      <c r="A10" s="363" t="s">
        <v>227</v>
      </c>
      <c r="B10" s="363"/>
      <c r="C10" s="363"/>
      <c r="D10" s="363"/>
      <c r="E10" s="363" t="s">
        <v>227</v>
      </c>
      <c r="F10" s="363" t="s">
        <v>227</v>
      </c>
      <c r="G10" s="364"/>
      <c r="H10" s="364"/>
      <c r="I10" s="363" t="s">
        <v>227</v>
      </c>
      <c r="J10" s="363" t="s">
        <v>227</v>
      </c>
      <c r="K10" s="542"/>
      <c r="L10" s="366" t="s">
        <v>244</v>
      </c>
      <c r="M10" s="367" t="s">
        <v>231</v>
      </c>
      <c r="N10" s="366" t="s">
        <v>241</v>
      </c>
    </row>
    <row r="11" spans="1:14">
      <c r="A11" s="363" t="s">
        <v>227</v>
      </c>
      <c r="B11" s="364"/>
      <c r="C11" s="363"/>
      <c r="D11" s="363"/>
      <c r="E11" s="363" t="s">
        <v>228</v>
      </c>
      <c r="F11" s="363" t="s">
        <v>228</v>
      </c>
      <c r="G11" s="364"/>
      <c r="H11" s="364"/>
      <c r="I11" s="363" t="s">
        <v>227</v>
      </c>
      <c r="J11" s="363" t="s">
        <v>227</v>
      </c>
      <c r="K11" s="365" t="s">
        <v>245</v>
      </c>
      <c r="L11" s="366" t="s">
        <v>246</v>
      </c>
      <c r="M11" s="367" t="s">
        <v>231</v>
      </c>
      <c r="N11" s="366" t="s">
        <v>232</v>
      </c>
    </row>
    <row r="12" spans="1:14">
      <c r="A12" s="363"/>
      <c r="B12" s="363" t="s">
        <v>247</v>
      </c>
      <c r="C12" s="364"/>
      <c r="D12" s="363" t="s">
        <v>248</v>
      </c>
      <c r="E12" s="364"/>
      <c r="F12" s="363" t="s">
        <v>249</v>
      </c>
      <c r="G12" s="363" t="s">
        <v>247</v>
      </c>
      <c r="H12" s="363"/>
      <c r="I12" s="363"/>
      <c r="J12" s="363"/>
      <c r="K12" s="540" t="s">
        <v>250</v>
      </c>
      <c r="L12" s="366" t="s">
        <v>251</v>
      </c>
      <c r="M12" s="367" t="s">
        <v>231</v>
      </c>
      <c r="N12" s="366" t="s">
        <v>252</v>
      </c>
    </row>
    <row r="13" spans="1:14">
      <c r="A13" s="363"/>
      <c r="B13" s="363"/>
      <c r="C13" s="363" t="s">
        <v>253</v>
      </c>
      <c r="D13" s="363"/>
      <c r="E13" s="364"/>
      <c r="F13" s="363" t="s">
        <v>249</v>
      </c>
      <c r="G13" s="363"/>
      <c r="H13" s="363"/>
      <c r="I13" s="363"/>
      <c r="J13" s="363"/>
      <c r="K13" s="541"/>
      <c r="L13" s="366" t="s">
        <v>254</v>
      </c>
      <c r="M13" s="367" t="s">
        <v>255</v>
      </c>
      <c r="N13" s="366" t="s">
        <v>256</v>
      </c>
    </row>
    <row r="14" spans="1:14">
      <c r="A14" s="363"/>
      <c r="B14" s="364"/>
      <c r="C14" s="363" t="s">
        <v>249</v>
      </c>
      <c r="D14" s="363" t="s">
        <v>249</v>
      </c>
      <c r="E14" s="363" t="s">
        <v>249</v>
      </c>
      <c r="F14" s="363" t="s">
        <v>249</v>
      </c>
      <c r="G14" s="364"/>
      <c r="H14" s="364"/>
      <c r="I14" s="363"/>
      <c r="J14" s="363"/>
      <c r="K14" s="542"/>
      <c r="L14" s="366" t="s">
        <v>257</v>
      </c>
      <c r="M14" s="367" t="s">
        <v>231</v>
      </c>
      <c r="N14" s="366" t="s">
        <v>258</v>
      </c>
    </row>
    <row r="15" spans="1:14">
      <c r="A15" s="363" t="s">
        <v>228</v>
      </c>
      <c r="B15" s="364"/>
      <c r="C15" s="363"/>
      <c r="D15" s="363"/>
      <c r="E15" s="363" t="s">
        <v>228</v>
      </c>
      <c r="F15" s="363" t="s">
        <v>228</v>
      </c>
      <c r="G15" s="364"/>
      <c r="H15" s="364"/>
      <c r="I15" s="363" t="s">
        <v>228</v>
      </c>
      <c r="J15" s="363" t="s">
        <v>228</v>
      </c>
      <c r="K15" s="365" t="s">
        <v>259</v>
      </c>
      <c r="L15" s="366" t="s">
        <v>260</v>
      </c>
      <c r="M15" s="367" t="s">
        <v>231</v>
      </c>
      <c r="N15" s="366" t="s">
        <v>232</v>
      </c>
    </row>
    <row r="16" spans="1:14">
      <c r="A16" s="363" t="s">
        <v>261</v>
      </c>
      <c r="B16" s="364"/>
      <c r="C16" s="364"/>
      <c r="D16" s="364"/>
      <c r="E16" s="364"/>
      <c r="F16" s="364"/>
      <c r="G16" s="363" t="s">
        <v>261</v>
      </c>
      <c r="H16" s="363"/>
      <c r="I16" s="364"/>
      <c r="J16" s="364"/>
      <c r="K16" s="540" t="s">
        <v>262</v>
      </c>
      <c r="L16" s="366" t="s">
        <v>263</v>
      </c>
      <c r="M16" s="367" t="s">
        <v>264</v>
      </c>
      <c r="N16" s="366" t="s">
        <v>265</v>
      </c>
    </row>
    <row r="17" spans="1:14">
      <c r="A17" s="363" t="s">
        <v>261</v>
      </c>
      <c r="B17" s="363"/>
      <c r="C17" s="364"/>
      <c r="D17" s="363"/>
      <c r="E17" s="364"/>
      <c r="F17" s="363"/>
      <c r="G17" s="363" t="s">
        <v>261</v>
      </c>
      <c r="H17" s="363"/>
      <c r="I17" s="363"/>
      <c r="J17" s="363"/>
      <c r="K17" s="541"/>
      <c r="L17" s="366" t="s">
        <v>266</v>
      </c>
      <c r="M17" s="367" t="s">
        <v>264</v>
      </c>
      <c r="N17" s="366" t="s">
        <v>267</v>
      </c>
    </row>
    <row r="18" spans="1:14">
      <c r="A18" s="363" t="s">
        <v>261</v>
      </c>
      <c r="B18" s="363"/>
      <c r="C18" s="364"/>
      <c r="D18" s="363"/>
      <c r="E18" s="364"/>
      <c r="F18" s="363"/>
      <c r="G18" s="363" t="s">
        <v>261</v>
      </c>
      <c r="H18" s="363"/>
      <c r="I18" s="363"/>
      <c r="J18" s="363"/>
      <c r="K18" s="541"/>
      <c r="L18" s="366" t="s">
        <v>268</v>
      </c>
      <c r="M18" s="367" t="s">
        <v>264</v>
      </c>
      <c r="N18" s="366" t="s">
        <v>267</v>
      </c>
    </row>
    <row r="19" spans="1:14">
      <c r="A19" s="363" t="s">
        <v>261</v>
      </c>
      <c r="B19" s="363"/>
      <c r="C19" s="364"/>
      <c r="D19" s="363"/>
      <c r="E19" s="364"/>
      <c r="F19" s="363"/>
      <c r="G19" s="363" t="s">
        <v>261</v>
      </c>
      <c r="H19" s="363"/>
      <c r="I19" s="363"/>
      <c r="J19" s="363"/>
      <c r="K19" s="541"/>
      <c r="L19" s="366" t="s">
        <v>269</v>
      </c>
      <c r="M19" s="367" t="s">
        <v>264</v>
      </c>
      <c r="N19" s="366" t="s">
        <v>267</v>
      </c>
    </row>
    <row r="20" spans="1:14">
      <c r="A20" s="363" t="s">
        <v>270</v>
      </c>
      <c r="B20" s="363" t="s">
        <v>270</v>
      </c>
      <c r="C20" s="364"/>
      <c r="D20" s="363"/>
      <c r="E20" s="364"/>
      <c r="F20" s="363"/>
      <c r="G20" s="363" t="s">
        <v>270</v>
      </c>
      <c r="H20" s="363"/>
      <c r="I20" s="364"/>
      <c r="J20" s="364"/>
      <c r="K20" s="541"/>
      <c r="L20" s="366" t="s">
        <v>271</v>
      </c>
      <c r="M20" s="367" t="s">
        <v>264</v>
      </c>
      <c r="N20" s="366" t="s">
        <v>272</v>
      </c>
    </row>
    <row r="21" spans="1:14">
      <c r="A21" s="363" t="s">
        <v>228</v>
      </c>
      <c r="B21" s="363"/>
      <c r="C21" s="363"/>
      <c r="D21" s="363"/>
      <c r="E21" s="363" t="s">
        <v>228</v>
      </c>
      <c r="F21" s="363" t="s">
        <v>228</v>
      </c>
      <c r="G21" s="364"/>
      <c r="H21" s="364"/>
      <c r="I21" s="363" t="s">
        <v>228</v>
      </c>
      <c r="J21" s="363" t="s">
        <v>228</v>
      </c>
      <c r="K21" s="541"/>
      <c r="L21" s="366" t="s">
        <v>273</v>
      </c>
      <c r="M21" s="367" t="s">
        <v>264</v>
      </c>
      <c r="N21" s="366" t="s">
        <v>232</v>
      </c>
    </row>
    <row r="22" spans="1:14">
      <c r="A22" s="363" t="s">
        <v>228</v>
      </c>
      <c r="B22" s="363"/>
      <c r="C22" s="363"/>
      <c r="D22" s="363"/>
      <c r="E22" s="363" t="s">
        <v>228</v>
      </c>
      <c r="F22" s="363" t="s">
        <v>228</v>
      </c>
      <c r="G22" s="364"/>
      <c r="H22" s="364"/>
      <c r="I22" s="363" t="s">
        <v>228</v>
      </c>
      <c r="J22" s="363" t="s">
        <v>228</v>
      </c>
      <c r="K22" s="541"/>
      <c r="L22" s="366" t="s">
        <v>274</v>
      </c>
      <c r="M22" s="367" t="s">
        <v>264</v>
      </c>
      <c r="N22" s="366" t="s">
        <v>232</v>
      </c>
    </row>
    <row r="23" spans="1:14">
      <c r="A23" s="363" t="s">
        <v>228</v>
      </c>
      <c r="B23" s="363"/>
      <c r="C23" s="363"/>
      <c r="D23" s="363"/>
      <c r="E23" s="363" t="s">
        <v>228</v>
      </c>
      <c r="F23" s="363" t="s">
        <v>228</v>
      </c>
      <c r="G23" s="364"/>
      <c r="H23" s="364"/>
      <c r="I23" s="363" t="s">
        <v>228</v>
      </c>
      <c r="J23" s="363" t="s">
        <v>228</v>
      </c>
      <c r="K23" s="541"/>
      <c r="L23" s="366" t="s">
        <v>275</v>
      </c>
      <c r="M23" s="367" t="s">
        <v>264</v>
      </c>
      <c r="N23" s="366" t="s">
        <v>232</v>
      </c>
    </row>
    <row r="24" spans="1:14">
      <c r="A24" s="363" t="s">
        <v>228</v>
      </c>
      <c r="B24" s="363"/>
      <c r="C24" s="363"/>
      <c r="D24" s="363"/>
      <c r="E24" s="363" t="s">
        <v>228</v>
      </c>
      <c r="F24" s="363" t="s">
        <v>228</v>
      </c>
      <c r="G24" s="364"/>
      <c r="H24" s="364"/>
      <c r="I24" s="363" t="s">
        <v>228</v>
      </c>
      <c r="J24" s="363" t="s">
        <v>228</v>
      </c>
      <c r="K24" s="541"/>
      <c r="L24" s="366" t="s">
        <v>276</v>
      </c>
      <c r="M24" s="367" t="s">
        <v>264</v>
      </c>
      <c r="N24" s="366" t="s">
        <v>232</v>
      </c>
    </row>
    <row r="25" spans="1:14">
      <c r="A25" s="363" t="s">
        <v>228</v>
      </c>
      <c r="B25" s="363"/>
      <c r="C25" s="363"/>
      <c r="D25" s="363"/>
      <c r="E25" s="363" t="s">
        <v>228</v>
      </c>
      <c r="F25" s="363" t="s">
        <v>228</v>
      </c>
      <c r="G25" s="364"/>
      <c r="H25" s="364"/>
      <c r="I25" s="363" t="s">
        <v>228</v>
      </c>
      <c r="J25" s="363" t="s">
        <v>228</v>
      </c>
      <c r="K25" s="541"/>
      <c r="L25" s="366" t="s">
        <v>277</v>
      </c>
      <c r="M25" s="367" t="s">
        <v>264</v>
      </c>
      <c r="N25" s="366"/>
    </row>
    <row r="26" spans="1:14">
      <c r="A26" s="363" t="s">
        <v>228</v>
      </c>
      <c r="B26" s="363"/>
      <c r="C26" s="363"/>
      <c r="D26" s="363"/>
      <c r="E26" s="363" t="s">
        <v>228</v>
      </c>
      <c r="F26" s="363" t="s">
        <v>228</v>
      </c>
      <c r="G26" s="364"/>
      <c r="H26" s="364"/>
      <c r="I26" s="363" t="s">
        <v>228</v>
      </c>
      <c r="J26" s="363" t="s">
        <v>228</v>
      </c>
      <c r="K26" s="541"/>
      <c r="L26" s="366" t="s">
        <v>278</v>
      </c>
      <c r="M26" s="367" t="s">
        <v>279</v>
      </c>
      <c r="N26" s="366" t="s">
        <v>241</v>
      </c>
    </row>
    <row r="27" spans="1:14">
      <c r="A27" s="363" t="s">
        <v>228</v>
      </c>
      <c r="B27" s="363"/>
      <c r="C27" s="363"/>
      <c r="D27" s="363"/>
      <c r="E27" s="363" t="s">
        <v>228</v>
      </c>
      <c r="F27" s="363" t="s">
        <v>228</v>
      </c>
      <c r="G27" s="363"/>
      <c r="H27" s="363"/>
      <c r="I27" s="363" t="s">
        <v>228</v>
      </c>
      <c r="J27" s="363" t="s">
        <v>228</v>
      </c>
      <c r="K27" s="541"/>
      <c r="L27" s="366" t="s">
        <v>280</v>
      </c>
      <c r="M27" s="367" t="s">
        <v>264</v>
      </c>
      <c r="N27" s="304" t="s">
        <v>281</v>
      </c>
    </row>
    <row r="28" spans="1:14" s="335" customFormat="1">
      <c r="A28" s="363" t="s">
        <v>270</v>
      </c>
      <c r="B28" s="363" t="s">
        <v>270</v>
      </c>
      <c r="C28" s="364"/>
      <c r="D28" s="363"/>
      <c r="E28" s="364"/>
      <c r="F28" s="364"/>
      <c r="G28" s="363"/>
      <c r="H28" s="363"/>
      <c r="I28" s="364"/>
      <c r="J28" s="364"/>
      <c r="K28" s="542"/>
      <c r="L28" s="366" t="s">
        <v>282</v>
      </c>
      <c r="M28" s="367" t="s">
        <v>264</v>
      </c>
      <c r="N28" s="366" t="s">
        <v>283</v>
      </c>
    </row>
    <row r="29" spans="1:14">
      <c r="A29" s="363" t="s">
        <v>228</v>
      </c>
      <c r="B29" s="363"/>
      <c r="C29" s="363"/>
      <c r="D29" s="363"/>
      <c r="E29" s="363" t="s">
        <v>228</v>
      </c>
      <c r="F29" s="363" t="s">
        <v>228</v>
      </c>
      <c r="G29" s="364"/>
      <c r="H29" s="364"/>
      <c r="I29" s="363" t="s">
        <v>228</v>
      </c>
      <c r="J29" s="363" t="s">
        <v>228</v>
      </c>
      <c r="K29" s="369" t="s">
        <v>284</v>
      </c>
      <c r="L29" s="366" t="s">
        <v>285</v>
      </c>
      <c r="M29" s="367" t="s">
        <v>255</v>
      </c>
      <c r="N29" s="366" t="s">
        <v>241</v>
      </c>
    </row>
    <row r="30" spans="1:14">
      <c r="A30" s="363" t="s">
        <v>233</v>
      </c>
      <c r="B30" s="363" t="s">
        <v>233</v>
      </c>
      <c r="C30" s="364"/>
      <c r="D30" s="364"/>
      <c r="E30" s="363"/>
      <c r="F30" s="363"/>
      <c r="G30" s="363" t="s">
        <v>286</v>
      </c>
      <c r="H30" s="363"/>
      <c r="I30" s="364"/>
      <c r="J30" s="364"/>
      <c r="K30" s="540" t="s">
        <v>287</v>
      </c>
      <c r="L30" s="366" t="s">
        <v>288</v>
      </c>
      <c r="M30" s="367" t="s">
        <v>231</v>
      </c>
      <c r="N30" s="366" t="s">
        <v>289</v>
      </c>
    </row>
    <row r="31" spans="1:14">
      <c r="A31" s="363" t="s">
        <v>233</v>
      </c>
      <c r="B31" s="363" t="s">
        <v>233</v>
      </c>
      <c r="C31" s="364"/>
      <c r="D31" s="364"/>
      <c r="E31" s="363"/>
      <c r="F31" s="363"/>
      <c r="G31" s="363" t="s">
        <v>286</v>
      </c>
      <c r="H31" s="363"/>
      <c r="I31" s="364"/>
      <c r="J31" s="364"/>
      <c r="K31" s="542"/>
      <c r="L31" s="366" t="s">
        <v>290</v>
      </c>
      <c r="M31" s="367" t="s">
        <v>231</v>
      </c>
      <c r="N31" s="366" t="s">
        <v>289</v>
      </c>
    </row>
    <row r="32" spans="1:14">
      <c r="A32" s="363" t="s">
        <v>228</v>
      </c>
      <c r="B32" s="363"/>
      <c r="C32" s="363"/>
      <c r="D32" s="363"/>
      <c r="E32" s="363" t="s">
        <v>228</v>
      </c>
      <c r="F32" s="363" t="s">
        <v>228</v>
      </c>
      <c r="G32" s="364"/>
      <c r="H32" s="364"/>
      <c r="I32" s="363" t="s">
        <v>228</v>
      </c>
      <c r="J32" s="363" t="s">
        <v>228</v>
      </c>
      <c r="K32" s="540" t="s">
        <v>291</v>
      </c>
      <c r="L32" s="366" t="s">
        <v>292</v>
      </c>
      <c r="M32" s="367" t="s">
        <v>231</v>
      </c>
      <c r="N32" s="366" t="s">
        <v>232</v>
      </c>
    </row>
    <row r="33" spans="1:14">
      <c r="A33" s="363"/>
      <c r="B33" s="363"/>
      <c r="C33" s="363"/>
      <c r="D33" s="363"/>
      <c r="E33" s="363"/>
      <c r="F33" s="363"/>
      <c r="G33" s="364"/>
      <c r="H33" s="364"/>
      <c r="I33" s="363"/>
      <c r="J33" s="363"/>
      <c r="K33" s="541"/>
      <c r="L33" s="366" t="s">
        <v>293</v>
      </c>
      <c r="M33" s="367" t="s">
        <v>231</v>
      </c>
      <c r="N33" s="366" t="s">
        <v>294</v>
      </c>
    </row>
    <row r="34" spans="1:14">
      <c r="A34" s="363"/>
      <c r="B34" s="364"/>
      <c r="C34" s="364"/>
      <c r="D34" s="364"/>
      <c r="E34" s="364"/>
      <c r="F34" s="364"/>
      <c r="G34" s="363"/>
      <c r="H34" s="363"/>
      <c r="I34" s="364"/>
      <c r="J34" s="364"/>
      <c r="K34" s="542"/>
      <c r="L34" s="366" t="s">
        <v>295</v>
      </c>
      <c r="M34" s="367" t="s">
        <v>231</v>
      </c>
      <c r="N34" s="366" t="s">
        <v>294</v>
      </c>
    </row>
    <row r="35" spans="1:14">
      <c r="A35" s="363" t="s">
        <v>228</v>
      </c>
      <c r="B35" s="364"/>
      <c r="C35" s="363"/>
      <c r="D35" s="363"/>
      <c r="E35" s="363" t="s">
        <v>228</v>
      </c>
      <c r="F35" s="363" t="s">
        <v>228</v>
      </c>
      <c r="G35" s="364"/>
      <c r="H35" s="364"/>
      <c r="I35" s="363" t="s">
        <v>228</v>
      </c>
      <c r="J35" s="363" t="s">
        <v>228</v>
      </c>
      <c r="K35" s="365" t="s">
        <v>296</v>
      </c>
      <c r="L35" s="366" t="s">
        <v>297</v>
      </c>
      <c r="M35" s="367" t="s">
        <v>231</v>
      </c>
      <c r="N35" s="366" t="s">
        <v>232</v>
      </c>
    </row>
    <row r="36" spans="1:14">
      <c r="A36" s="363" t="s">
        <v>233</v>
      </c>
      <c r="B36" s="363" t="s">
        <v>233</v>
      </c>
      <c r="C36" s="364"/>
      <c r="D36" s="363"/>
      <c r="E36" s="363"/>
      <c r="F36" s="363"/>
      <c r="G36" s="363"/>
      <c r="H36" s="363"/>
      <c r="I36" s="364"/>
      <c r="J36" s="364"/>
      <c r="K36" s="540" t="s">
        <v>298</v>
      </c>
      <c r="L36" s="366" t="s">
        <v>299</v>
      </c>
      <c r="M36" s="367" t="s">
        <v>264</v>
      </c>
      <c r="N36" s="366" t="s">
        <v>300</v>
      </c>
    </row>
    <row r="37" spans="1:14">
      <c r="A37" s="363" t="s">
        <v>233</v>
      </c>
      <c r="B37" s="363" t="s">
        <v>233</v>
      </c>
      <c r="C37" s="364"/>
      <c r="D37" s="364"/>
      <c r="E37" s="363"/>
      <c r="F37" s="363"/>
      <c r="G37" s="363" t="s">
        <v>301</v>
      </c>
      <c r="H37" s="363"/>
      <c r="I37" s="364"/>
      <c r="J37" s="364"/>
      <c r="K37" s="541"/>
      <c r="L37" s="366" t="s">
        <v>302</v>
      </c>
      <c r="M37" s="367" t="s">
        <v>264</v>
      </c>
      <c r="N37" s="366" t="s">
        <v>303</v>
      </c>
    </row>
    <row r="38" spans="1:14">
      <c r="A38" s="363" t="s">
        <v>233</v>
      </c>
      <c r="B38" s="363" t="s">
        <v>233</v>
      </c>
      <c r="C38" s="364"/>
      <c r="D38" s="364"/>
      <c r="E38" s="363"/>
      <c r="F38" s="363"/>
      <c r="G38" s="363" t="s">
        <v>301</v>
      </c>
      <c r="H38" s="363"/>
      <c r="I38" s="364"/>
      <c r="J38" s="364"/>
      <c r="K38" s="541"/>
      <c r="L38" s="366" t="s">
        <v>304</v>
      </c>
      <c r="M38" s="367" t="s">
        <v>264</v>
      </c>
      <c r="N38" s="366" t="s">
        <v>303</v>
      </c>
    </row>
    <row r="39" spans="1:14" s="335" customFormat="1">
      <c r="A39" s="363"/>
      <c r="B39" s="364"/>
      <c r="C39" s="364"/>
      <c r="D39" s="364"/>
      <c r="E39" s="364"/>
      <c r="F39" s="364"/>
      <c r="G39" s="363"/>
      <c r="H39" s="363" t="s">
        <v>305</v>
      </c>
      <c r="I39" s="364"/>
      <c r="J39" s="364"/>
      <c r="K39" s="541"/>
      <c r="L39" s="366" t="s">
        <v>306</v>
      </c>
      <c r="M39" s="367" t="s">
        <v>264</v>
      </c>
      <c r="N39" s="366" t="s">
        <v>294</v>
      </c>
    </row>
    <row r="40" spans="1:14">
      <c r="A40" s="363" t="s">
        <v>233</v>
      </c>
      <c r="B40" s="363" t="s">
        <v>233</v>
      </c>
      <c r="C40" s="364"/>
      <c r="D40" s="363"/>
      <c r="E40" s="363"/>
      <c r="F40" s="363"/>
      <c r="G40" s="363" t="s">
        <v>301</v>
      </c>
      <c r="H40" s="363"/>
      <c r="I40" s="364"/>
      <c r="J40" s="364"/>
      <c r="K40" s="541"/>
      <c r="L40" s="366" t="s">
        <v>307</v>
      </c>
      <c r="M40" s="367" t="s">
        <v>264</v>
      </c>
      <c r="N40" s="366" t="s">
        <v>303</v>
      </c>
    </row>
    <row r="41" spans="1:14">
      <c r="A41" s="363" t="s">
        <v>233</v>
      </c>
      <c r="B41" s="363" t="s">
        <v>233</v>
      </c>
      <c r="C41" s="364"/>
      <c r="D41" s="364"/>
      <c r="E41" s="363"/>
      <c r="F41" s="363"/>
      <c r="G41" s="363" t="s">
        <v>233</v>
      </c>
      <c r="H41" s="363"/>
      <c r="I41" s="364"/>
      <c r="J41" s="364"/>
      <c r="K41" s="541"/>
      <c r="L41" s="366" t="s">
        <v>308</v>
      </c>
      <c r="M41" s="367" t="s">
        <v>264</v>
      </c>
      <c r="N41" s="366" t="s">
        <v>309</v>
      </c>
    </row>
    <row r="42" spans="1:14">
      <c r="A42" s="363"/>
      <c r="B42" s="363" t="s">
        <v>286</v>
      </c>
      <c r="C42" s="364"/>
      <c r="D42" s="363"/>
      <c r="E42" s="363"/>
      <c r="F42" s="363"/>
      <c r="G42" s="363" t="s">
        <v>286</v>
      </c>
      <c r="H42" s="363"/>
      <c r="I42" s="364"/>
      <c r="J42" s="364"/>
      <c r="K42" s="541"/>
      <c r="L42" s="366" t="s">
        <v>310</v>
      </c>
      <c r="M42" s="367" t="s">
        <v>264</v>
      </c>
      <c r="N42" s="366" t="s">
        <v>311</v>
      </c>
    </row>
    <row r="43" spans="1:14">
      <c r="A43" s="363"/>
      <c r="B43" s="364"/>
      <c r="C43" s="364"/>
      <c r="D43" s="364"/>
      <c r="E43" s="364"/>
      <c r="F43" s="364"/>
      <c r="G43" s="363"/>
      <c r="H43" s="363"/>
      <c r="I43" s="364"/>
      <c r="J43" s="364"/>
      <c r="K43" s="541"/>
      <c r="L43" s="366" t="s">
        <v>312</v>
      </c>
      <c r="M43" s="367" t="s">
        <v>264</v>
      </c>
      <c r="N43" s="366" t="s">
        <v>313</v>
      </c>
    </row>
    <row r="44" spans="1:14">
      <c r="A44" s="363" t="s">
        <v>233</v>
      </c>
      <c r="B44" s="363" t="s">
        <v>233</v>
      </c>
      <c r="C44" s="364"/>
      <c r="D44" s="363"/>
      <c r="E44" s="364"/>
      <c r="F44" s="364"/>
      <c r="G44" s="363"/>
      <c r="H44" s="363"/>
      <c r="I44" s="364"/>
      <c r="J44" s="364"/>
      <c r="K44" s="541"/>
      <c r="L44" s="366" t="s">
        <v>314</v>
      </c>
      <c r="M44" s="367" t="s">
        <v>264</v>
      </c>
      <c r="N44" s="366" t="s">
        <v>300</v>
      </c>
    </row>
    <row r="45" spans="1:14">
      <c r="A45" s="363"/>
      <c r="B45" s="363"/>
      <c r="C45" s="364"/>
      <c r="D45" s="363"/>
      <c r="E45" s="364"/>
      <c r="F45" s="364"/>
      <c r="G45" s="363"/>
      <c r="H45" s="363"/>
      <c r="I45" s="364"/>
      <c r="J45" s="364"/>
      <c r="K45" s="540" t="s">
        <v>315</v>
      </c>
      <c r="L45" s="366" t="s">
        <v>316</v>
      </c>
      <c r="M45" s="367" t="s">
        <v>264</v>
      </c>
      <c r="N45" s="366" t="s">
        <v>317</v>
      </c>
    </row>
    <row r="46" spans="1:14">
      <c r="A46" s="363"/>
      <c r="B46" s="363"/>
      <c r="C46" s="364"/>
      <c r="D46" s="363"/>
      <c r="E46" s="364"/>
      <c r="F46" s="364"/>
      <c r="G46" s="363"/>
      <c r="H46" s="363"/>
      <c r="I46" s="364"/>
      <c r="J46" s="364"/>
      <c r="K46" s="542"/>
      <c r="L46" s="366" t="s">
        <v>318</v>
      </c>
      <c r="M46" s="367" t="s">
        <v>264</v>
      </c>
      <c r="N46" s="366" t="s">
        <v>317</v>
      </c>
    </row>
    <row r="47" spans="1:14">
      <c r="A47" s="363" t="s">
        <v>228</v>
      </c>
      <c r="B47" s="364"/>
      <c r="C47" s="370"/>
      <c r="D47" s="363"/>
      <c r="E47" s="363" t="s">
        <v>228</v>
      </c>
      <c r="F47" s="363" t="s">
        <v>228</v>
      </c>
      <c r="G47" s="364"/>
      <c r="H47" s="364"/>
      <c r="I47" s="363" t="s">
        <v>228</v>
      </c>
      <c r="J47" s="363" t="s">
        <v>228</v>
      </c>
      <c r="K47" s="371" t="s">
        <v>319</v>
      </c>
      <c r="L47" s="366" t="s">
        <v>320</v>
      </c>
      <c r="M47" s="367" t="s">
        <v>231</v>
      </c>
      <c r="N47" s="366" t="s">
        <v>232</v>
      </c>
    </row>
    <row r="48" spans="1:14">
      <c r="A48" s="363" t="s">
        <v>228</v>
      </c>
      <c r="B48" s="364"/>
      <c r="C48" s="363"/>
      <c r="D48" s="363"/>
      <c r="E48" s="363" t="s">
        <v>228</v>
      </c>
      <c r="F48" s="363" t="s">
        <v>228</v>
      </c>
      <c r="G48" s="364"/>
      <c r="H48" s="364"/>
      <c r="I48" s="363" t="s">
        <v>228</v>
      </c>
      <c r="J48" s="363" t="s">
        <v>228</v>
      </c>
      <c r="K48" s="540" t="s">
        <v>321</v>
      </c>
      <c r="L48" s="366" t="s">
        <v>322</v>
      </c>
      <c r="M48" s="367" t="s">
        <v>264</v>
      </c>
      <c r="N48" s="366" t="s">
        <v>232</v>
      </c>
    </row>
    <row r="49" spans="1:14">
      <c r="A49" s="363" t="s">
        <v>228</v>
      </c>
      <c r="B49" s="364"/>
      <c r="C49" s="363"/>
      <c r="D49" s="363"/>
      <c r="E49" s="363" t="s">
        <v>228</v>
      </c>
      <c r="F49" s="363" t="s">
        <v>228</v>
      </c>
      <c r="G49" s="364"/>
      <c r="H49" s="364"/>
      <c r="I49" s="363" t="s">
        <v>228</v>
      </c>
      <c r="J49" s="363" t="s">
        <v>228</v>
      </c>
      <c r="K49" s="541"/>
      <c r="L49" s="366" t="s">
        <v>323</v>
      </c>
      <c r="M49" s="367" t="s">
        <v>264</v>
      </c>
      <c r="N49" s="366" t="s">
        <v>232</v>
      </c>
    </row>
    <row r="50" spans="1:14">
      <c r="A50" s="363" t="s">
        <v>228</v>
      </c>
      <c r="B50" s="364"/>
      <c r="C50" s="363"/>
      <c r="D50" s="363"/>
      <c r="E50" s="363" t="s">
        <v>228</v>
      </c>
      <c r="F50" s="363" t="s">
        <v>228</v>
      </c>
      <c r="G50" s="364"/>
      <c r="H50" s="364"/>
      <c r="I50" s="363" t="s">
        <v>228</v>
      </c>
      <c r="J50" s="363" t="s">
        <v>228</v>
      </c>
      <c r="K50" s="541"/>
      <c r="L50" s="366" t="s">
        <v>324</v>
      </c>
      <c r="M50" s="367" t="s">
        <v>264</v>
      </c>
      <c r="N50" s="366" t="s">
        <v>232</v>
      </c>
    </row>
    <row r="51" spans="1:14">
      <c r="A51" s="363" t="s">
        <v>228</v>
      </c>
      <c r="B51" s="364"/>
      <c r="C51" s="363"/>
      <c r="D51" s="363"/>
      <c r="E51" s="363" t="s">
        <v>228</v>
      </c>
      <c r="F51" s="363" t="s">
        <v>228</v>
      </c>
      <c r="G51" s="364"/>
      <c r="H51" s="364"/>
      <c r="I51" s="363" t="s">
        <v>228</v>
      </c>
      <c r="J51" s="363" t="s">
        <v>228</v>
      </c>
      <c r="K51" s="541"/>
      <c r="L51" s="366" t="s">
        <v>325</v>
      </c>
      <c r="M51" s="367" t="s">
        <v>264</v>
      </c>
      <c r="N51" s="366" t="s">
        <v>241</v>
      </c>
    </row>
    <row r="52" spans="1:14">
      <c r="A52" s="363" t="s">
        <v>228</v>
      </c>
      <c r="B52" s="364"/>
      <c r="C52" s="363"/>
      <c r="D52" s="363"/>
      <c r="E52" s="363"/>
      <c r="F52" s="363"/>
      <c r="G52" s="364"/>
      <c r="H52" s="364"/>
      <c r="I52" s="363" t="s">
        <v>228</v>
      </c>
      <c r="J52" s="363" t="s">
        <v>228</v>
      </c>
      <c r="K52" s="541"/>
      <c r="L52" s="366" t="s">
        <v>326</v>
      </c>
      <c r="M52" s="367" t="s">
        <v>264</v>
      </c>
      <c r="N52" s="366" t="s">
        <v>232</v>
      </c>
    </row>
    <row r="53" spans="1:14">
      <c r="A53" s="363" t="s">
        <v>228</v>
      </c>
      <c r="B53" s="364"/>
      <c r="C53" s="363"/>
      <c r="D53" s="363"/>
      <c r="E53" s="363" t="s">
        <v>228</v>
      </c>
      <c r="F53" s="363" t="s">
        <v>228</v>
      </c>
      <c r="G53" s="363"/>
      <c r="H53" s="363"/>
      <c r="I53" s="363" t="s">
        <v>228</v>
      </c>
      <c r="J53" s="363" t="s">
        <v>228</v>
      </c>
      <c r="K53" s="541"/>
      <c r="L53" s="366" t="s">
        <v>327</v>
      </c>
      <c r="M53" s="367" t="s">
        <v>264</v>
      </c>
      <c r="N53" s="366" t="s">
        <v>241</v>
      </c>
    </row>
    <row r="54" spans="1:14">
      <c r="A54" s="363"/>
      <c r="B54" s="364"/>
      <c r="C54" s="363" t="s">
        <v>328</v>
      </c>
      <c r="D54" s="363"/>
      <c r="E54" s="363" t="s">
        <v>328</v>
      </c>
      <c r="F54" s="363"/>
      <c r="G54" s="364"/>
      <c r="H54" s="364"/>
      <c r="I54" s="363"/>
      <c r="J54" s="363"/>
      <c r="K54" s="372" t="s">
        <v>329</v>
      </c>
      <c r="L54" s="366" t="s">
        <v>330</v>
      </c>
      <c r="M54" s="367" t="s">
        <v>231</v>
      </c>
      <c r="N54" s="366" t="s">
        <v>331</v>
      </c>
    </row>
    <row r="55" spans="1:14">
      <c r="A55" s="363" t="s">
        <v>228</v>
      </c>
      <c r="B55" s="364"/>
      <c r="C55" s="363"/>
      <c r="D55" s="363"/>
      <c r="E55" s="363" t="s">
        <v>228</v>
      </c>
      <c r="F55" s="363" t="s">
        <v>228</v>
      </c>
      <c r="G55" s="364"/>
      <c r="H55" s="364"/>
      <c r="I55" s="363" t="s">
        <v>228</v>
      </c>
      <c r="J55" s="363" t="s">
        <v>228</v>
      </c>
      <c r="K55" s="372" t="s">
        <v>332</v>
      </c>
      <c r="L55" s="366" t="s">
        <v>333</v>
      </c>
      <c r="M55" s="367" t="s">
        <v>231</v>
      </c>
      <c r="N55" s="366" t="s">
        <v>232</v>
      </c>
    </row>
    <row r="56" spans="1:14">
      <c r="A56" s="363"/>
      <c r="B56" s="364"/>
      <c r="C56" s="363" t="s">
        <v>334</v>
      </c>
      <c r="D56" s="363"/>
      <c r="E56" s="364"/>
      <c r="F56" s="364"/>
      <c r="G56" s="364"/>
      <c r="H56" s="364"/>
      <c r="I56" s="363"/>
      <c r="J56" s="363"/>
      <c r="K56" s="372" t="s">
        <v>335</v>
      </c>
      <c r="L56" s="366" t="s">
        <v>336</v>
      </c>
      <c r="M56" s="367" t="s">
        <v>255</v>
      </c>
      <c r="N56" s="366" t="s">
        <v>337</v>
      </c>
    </row>
    <row r="57" spans="1:14" s="336" customFormat="1">
      <c r="A57" s="373"/>
      <c r="B57" s="374"/>
      <c r="C57" s="363" t="s">
        <v>338</v>
      </c>
      <c r="D57" s="373"/>
      <c r="E57" s="374"/>
      <c r="F57" s="374"/>
      <c r="G57" s="374"/>
      <c r="H57" s="374"/>
      <c r="I57" s="373"/>
      <c r="J57" s="373"/>
      <c r="K57" s="372" t="s">
        <v>339</v>
      </c>
      <c r="L57" s="366" t="s">
        <v>340</v>
      </c>
      <c r="M57" s="367" t="s">
        <v>264</v>
      </c>
      <c r="N57" s="366" t="s">
        <v>337</v>
      </c>
    </row>
    <row r="58" spans="1:14">
      <c r="A58" s="375"/>
      <c r="B58" s="375"/>
      <c r="C58" s="375"/>
      <c r="D58" s="375"/>
      <c r="E58" s="375"/>
      <c r="F58" s="375"/>
      <c r="G58" s="375"/>
      <c r="H58" s="375"/>
      <c r="I58" s="375"/>
      <c r="J58" s="376"/>
      <c r="K58" s="375"/>
      <c r="L58" s="375"/>
      <c r="M58" s="375"/>
      <c r="N58" s="375"/>
    </row>
  </sheetData>
  <mergeCells count="9">
    <mergeCell ref="K36:K44"/>
    <mergeCell ref="K45:K46"/>
    <mergeCell ref="K48:K53"/>
    <mergeCell ref="K3:K6"/>
    <mergeCell ref="K7:K10"/>
    <mergeCell ref="K12:K14"/>
    <mergeCell ref="K16:K28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8" sqref="C28"/>
    </sheetView>
  </sheetViews>
  <sheetFormatPr defaultColWidth="10.28515625" defaultRowHeight="14.25"/>
  <cols>
    <col min="1" max="1" width="7.28515625" style="228" customWidth="1"/>
    <col min="2" max="2" width="13" style="228" customWidth="1"/>
    <col min="3" max="3" width="146.28515625" style="228" bestFit="1" customWidth="1"/>
    <col min="4" max="16384" width="10.28515625" style="228"/>
  </cols>
  <sheetData>
    <row r="1" spans="1:3" ht="30.75" thickBot="1">
      <c r="A1" s="337" t="s">
        <v>341</v>
      </c>
      <c r="B1" s="337" t="s">
        <v>342</v>
      </c>
      <c r="C1" s="338" t="s">
        <v>343</v>
      </c>
    </row>
    <row r="2" spans="1:3" ht="15.75" thickTop="1" thickBot="1">
      <c r="A2" s="543" t="s">
        <v>344</v>
      </c>
      <c r="B2" s="339" t="s">
        <v>345</v>
      </c>
      <c r="C2" s="340" t="s">
        <v>346</v>
      </c>
    </row>
    <row r="3" spans="1:3" ht="15" thickBot="1">
      <c r="A3" s="544"/>
      <c r="B3" s="341" t="s">
        <v>347</v>
      </c>
      <c r="C3" s="342" t="s">
        <v>348</v>
      </c>
    </row>
    <row r="4" spans="1:3" ht="15" thickBot="1">
      <c r="A4" s="544"/>
      <c r="B4" s="343" t="s">
        <v>349</v>
      </c>
      <c r="C4" s="344" t="s">
        <v>350</v>
      </c>
    </row>
    <row r="5" spans="1:3" ht="15" thickBot="1">
      <c r="A5" s="544"/>
      <c r="B5" s="341" t="s">
        <v>351</v>
      </c>
      <c r="C5" s="342" t="s">
        <v>352</v>
      </c>
    </row>
    <row r="6" spans="1:3" ht="15" thickBot="1">
      <c r="A6" s="544"/>
      <c r="B6" s="343" t="s">
        <v>353</v>
      </c>
      <c r="C6" s="344" t="s">
        <v>354</v>
      </c>
    </row>
    <row r="7" spans="1:3" ht="15" thickBot="1">
      <c r="A7" s="544"/>
      <c r="B7" s="341" t="s">
        <v>355</v>
      </c>
      <c r="C7" s="342" t="s">
        <v>356</v>
      </c>
    </row>
    <row r="8" spans="1:3" ht="15" thickBot="1">
      <c r="A8" s="544"/>
      <c r="B8" s="343" t="s">
        <v>357</v>
      </c>
      <c r="C8" s="344" t="s">
        <v>358</v>
      </c>
    </row>
    <row r="9" spans="1:3" ht="15" thickBot="1">
      <c r="A9" s="544"/>
      <c r="B9" s="341" t="s">
        <v>359</v>
      </c>
      <c r="C9" s="342" t="s">
        <v>360</v>
      </c>
    </row>
    <row r="10" spans="1:3" ht="15" thickBot="1">
      <c r="A10" s="544"/>
      <c r="B10" s="343" t="s">
        <v>361</v>
      </c>
      <c r="C10" s="344" t="s">
        <v>362</v>
      </c>
    </row>
    <row r="11" spans="1:3" ht="15" thickBot="1">
      <c r="A11" s="545"/>
      <c r="B11" s="341" t="s">
        <v>363</v>
      </c>
      <c r="C11" s="342" t="s">
        <v>364</v>
      </c>
    </row>
    <row r="13" spans="1:3" ht="15" thickBot="1"/>
    <row r="14" spans="1:3" ht="30.75" thickBot="1">
      <c r="A14" s="337" t="s">
        <v>341</v>
      </c>
      <c r="B14" s="337" t="s">
        <v>342</v>
      </c>
      <c r="C14" s="338" t="s">
        <v>343</v>
      </c>
    </row>
    <row r="15" spans="1:3" ht="15.75" thickTop="1" thickBot="1">
      <c r="A15" s="546" t="s">
        <v>365</v>
      </c>
      <c r="B15" s="549" t="s">
        <v>366</v>
      </c>
      <c r="C15" s="340" t="s">
        <v>367</v>
      </c>
    </row>
    <row r="16" spans="1:3" ht="15" thickBot="1">
      <c r="A16" s="547"/>
      <c r="B16" s="550"/>
      <c r="C16" s="342" t="s">
        <v>368</v>
      </c>
    </row>
    <row r="17" spans="1:3" ht="15" thickBot="1">
      <c r="A17" s="547"/>
      <c r="B17" s="343" t="s">
        <v>369</v>
      </c>
      <c r="C17" s="344" t="s">
        <v>370</v>
      </c>
    </row>
    <row r="18" spans="1:3" ht="15" thickBot="1">
      <c r="A18" s="547"/>
      <c r="B18" s="341" t="s">
        <v>371</v>
      </c>
      <c r="C18" s="342" t="s">
        <v>372</v>
      </c>
    </row>
    <row r="19" spans="1:3" ht="15" thickBot="1">
      <c r="A19" s="547"/>
      <c r="B19" s="343" t="s">
        <v>373</v>
      </c>
      <c r="C19" s="344" t="s">
        <v>374</v>
      </c>
    </row>
    <row r="20" spans="1:3" ht="15" thickBot="1">
      <c r="A20" s="547"/>
      <c r="B20" s="341" t="s">
        <v>375</v>
      </c>
      <c r="C20" s="342" t="s">
        <v>376</v>
      </c>
    </row>
    <row r="21" spans="1:3" ht="15" thickBot="1">
      <c r="A21" s="547"/>
      <c r="B21" s="343" t="s">
        <v>377</v>
      </c>
      <c r="C21" s="344" t="s">
        <v>378</v>
      </c>
    </row>
    <row r="22" spans="1:3" ht="29.25" thickBot="1">
      <c r="A22" s="547"/>
      <c r="B22" s="341" t="s">
        <v>379</v>
      </c>
      <c r="C22" s="342" t="s">
        <v>380</v>
      </c>
    </row>
    <row r="23" spans="1:3" ht="15" thickBot="1">
      <c r="A23" s="547"/>
      <c r="B23" s="343" t="s">
        <v>381</v>
      </c>
      <c r="C23" s="344" t="s">
        <v>382</v>
      </c>
    </row>
    <row r="24" spans="1:3" ht="15" thickBot="1">
      <c r="A24" s="547"/>
      <c r="B24" s="341" t="s">
        <v>383</v>
      </c>
      <c r="C24" s="342" t="s">
        <v>384</v>
      </c>
    </row>
    <row r="25" spans="1:3" ht="15" thickBot="1">
      <c r="A25" s="547"/>
      <c r="B25" s="343" t="s">
        <v>385</v>
      </c>
      <c r="C25" s="344" t="s">
        <v>386</v>
      </c>
    </row>
    <row r="26" spans="1:3" ht="15" thickBot="1">
      <c r="A26" s="548"/>
      <c r="B26" s="341" t="s">
        <v>387</v>
      </c>
      <c r="C26" s="342" t="s">
        <v>388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AEU6-EU DIRECT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Le Diem Ha (VN)</cp:lastModifiedBy>
  <dcterms:created xsi:type="dcterms:W3CDTF">2023-05-12T03:13:57Z</dcterms:created>
  <dcterms:modified xsi:type="dcterms:W3CDTF">2024-03-25T08:20:50Z</dcterms:modified>
</cp:coreProperties>
</file>